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182" documentId="13_ncr:1_{F6CB121F-512D-4AA6-A0C1-0FB36C537598}" xr6:coauthVersionLast="47" xr6:coauthVersionMax="47" xr10:uidLastSave="{DD11B46D-3DF6-4E2A-99B5-B0E64E7AC363}"/>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4"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2" i="3"/>
  <c r="G3" i="3"/>
  <c r="G4" i="3"/>
  <c r="G5" i="3"/>
  <c r="I3" i="4"/>
  <c r="J3" i="4"/>
  <c r="I3" i="6"/>
  <c r="I4" i="6"/>
  <c r="L2" i="3"/>
  <c r="J2" i="3"/>
  <c r="I2" i="3"/>
  <c r="B2" i="3"/>
  <c r="L3" i="6"/>
  <c r="L4" i="6"/>
  <c r="L2" i="6"/>
  <c r="J4" i="6"/>
  <c r="J3" i="6"/>
  <c r="J2" i="6"/>
  <c r="I2" i="6"/>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L65" i="5"/>
  <c r="J65" i="5"/>
  <c r="I65" i="5"/>
  <c r="G65" i="5"/>
  <c r="B65"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L4" i="5"/>
  <c r="L5" i="5"/>
  <c r="L6" i="5"/>
  <c r="L7" i="5"/>
  <c r="L8" i="5"/>
  <c r="L9" i="5"/>
  <c r="L10" i="5"/>
  <c r="L11" i="5"/>
  <c r="L12" i="5"/>
  <c r="L13" i="5"/>
  <c r="L14" i="5"/>
  <c r="L15" i="5"/>
  <c r="L16" i="5"/>
  <c r="L17" i="5"/>
  <c r="J4" i="5"/>
  <c r="J5" i="5"/>
  <c r="J6" i="5"/>
  <c r="J7" i="5"/>
  <c r="J8" i="5"/>
  <c r="J9" i="5"/>
  <c r="J10" i="5"/>
  <c r="J11" i="5"/>
  <c r="J12" i="5"/>
  <c r="J13" i="5"/>
  <c r="J14" i="5"/>
  <c r="J15" i="5"/>
  <c r="J16" i="5"/>
  <c r="J17" i="5"/>
  <c r="I4" i="5"/>
  <c r="I5" i="5"/>
  <c r="I6" i="5"/>
  <c r="I7" i="5"/>
  <c r="I8" i="5"/>
  <c r="I9" i="5"/>
  <c r="I10" i="5"/>
  <c r="I11" i="5"/>
  <c r="I12" i="5"/>
  <c r="I13" i="5"/>
  <c r="I14" i="5"/>
  <c r="I15" i="5"/>
  <c r="I16" i="5"/>
  <c r="I17" i="5"/>
  <c r="G4" i="5"/>
  <c r="G5" i="5"/>
  <c r="G6" i="5"/>
  <c r="G7" i="5"/>
  <c r="G8" i="5"/>
  <c r="G9" i="5"/>
  <c r="G10" i="5"/>
  <c r="G11" i="5"/>
  <c r="G12" i="5"/>
  <c r="G13" i="5"/>
  <c r="G14" i="5"/>
  <c r="G15" i="5"/>
  <c r="G16" i="5"/>
  <c r="G17" i="5"/>
  <c r="B4" i="5"/>
  <c r="B5" i="5"/>
  <c r="B6" i="5"/>
  <c r="B7" i="5"/>
  <c r="B8" i="5"/>
  <c r="B9" i="5"/>
  <c r="B10" i="5"/>
  <c r="B11" i="5"/>
  <c r="B12" i="5"/>
  <c r="B13" i="5"/>
  <c r="B14" i="5"/>
  <c r="B15" i="5"/>
  <c r="B16" i="5"/>
  <c r="B17"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alcChain>
</file>

<file path=xl/sharedStrings.xml><?xml version="1.0" encoding="utf-8"?>
<sst xmlns="http://schemas.openxmlformats.org/spreadsheetml/2006/main" count="178583" uniqueCount="39075">
  <si>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</si>
  <si>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</si>
  <si>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</si>
  <si>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</si>
  <si>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</si>
  <si>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</si>
  <si>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</si>
  <si>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</si>
  <si>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</si>
  <si>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</si>
  <si>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</si>
  <si>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</si>
  <si>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</si>
  <si>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</si>
  <si>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</si>
  <si>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</si>
  <si>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</si>
  <si>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</si>
  <si>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</si>
  <si>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</si>
  <si>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</si>
  <si>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</si>
  <si>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</si>
  <si>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</si>
  <si>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</si>
  <si>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</si>
  <si>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</si>
  <si>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</si>
  <si>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</si>
  <si>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</si>
  <si>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</si>
  <si>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</si>
  <si>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</si>
  <si>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</si>
  <si>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</si>
  <si>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</si>
  <si>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</si>
  <si>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</si>
  <si>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</si>
  <si>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</si>
  <si>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</si>
  <si>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</si>
  <si>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</si>
  <si>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</si>
  <si>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</si>
  <si>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</si>
  <si>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</si>
  <si>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</si>
  <si>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</si>
  <si>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</si>
  <si>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</si>
  <si>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</si>
  <si>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</si>
  <si>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</si>
  <si>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</si>
  <si>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</si>
  <si>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</si>
  <si>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</si>
  <si>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</si>
  <si>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</si>
  <si>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</si>
  <si>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</si>
  <si>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</si>
  <si>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</si>
  <si>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</si>
  <si>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</si>
  <si>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</si>
  <si>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</si>
  <si>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</si>
  <si>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</si>
  <si>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</si>
  <si>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</si>
  <si>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</si>
  <si>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</si>
  <si>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</si>
  <si>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</si>
  <si>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</si>
  <si>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</si>
  <si>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</si>
  <si>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</si>
  <si>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</si>
  <si>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</si>
  <si>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</si>
  <si>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</si>
  <si>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</si>
  <si>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</si>
  <si>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</si>
  <si>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</si>
  <si>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</si>
  <si>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</si>
  <si>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</si>
  <si>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</si>
  <si>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</si>
  <si>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</si>
  <si>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</si>
  <si>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</si>
  <si>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</si>
  <si>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</si>
  <si>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</si>
  <si>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</si>
  <si>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</si>
  <si>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</si>
  <si>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</si>
  <si>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</si>
  <si>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</si>
  <si>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</si>
  <si>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</si>
  <si>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</si>
  <si>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</si>
  <si>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</si>
  <si>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</si>
  <si>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</si>
  <si>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</si>
  <si>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</si>
  <si>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</si>
  <si>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</si>
  <si>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</si>
  <si>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</si>
  <si>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</si>
  <si>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</si>
  <si>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</si>
  <si>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</si>
  <si>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</si>
  <si>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</si>
  <si>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</si>
  <si>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</si>
  <si>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</si>
  <si>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</si>
  <si>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</si>
  <si>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</si>
  <si>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</si>
  <si>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</si>
  <si>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</si>
  <si>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</si>
  <si>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</si>
  <si>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</si>
  <si>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</si>
  <si>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</si>
  <si>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</si>
  <si>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</si>
  <si>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</si>
  <si>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</si>
  <si>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</si>
  <si>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</si>
  <si>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</si>
  <si>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</si>
  <si>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</si>
  <si>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</si>
  <si>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</si>
  <si>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</si>
  <si>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</si>
  <si>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</si>
  <si>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</si>
  <si>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</si>
  <si>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</si>
  <si>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</si>
  <si>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</si>
  <si>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</si>
  <si>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</si>
  <si>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</si>
  <si>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</si>
  <si>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</si>
  <si>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</si>
  <si>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</si>
  <si>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</si>
  <si>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</si>
  <si>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</si>
  <si>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</si>
  <si>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</si>
  <si>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</si>
  <si>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</si>
  <si>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</si>
  <si>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</si>
  <si>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</si>
  <si>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</si>
  <si>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</si>
  <si>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</si>
  <si>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</si>
  <si>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</si>
  <si>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</si>
  <si>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</si>
  <si>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</si>
  <si>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</si>
  <si>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</si>
  <si>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</si>
  <si>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</si>
  <si>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</si>
  <si>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</si>
  <si>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</si>
  <si>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</si>
  <si>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</si>
  <si>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</si>
  <si>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</si>
  <si>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</si>
  <si>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</si>
  <si>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</si>
  <si>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</si>
  <si>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</si>
  <si>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</si>
  <si>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</si>
  <si>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</si>
  <si>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</si>
  <si>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</si>
  <si>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</si>
  <si>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</si>
  <si>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</si>
  <si>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</si>
  <si>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</si>
  <si>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</si>
  <si>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</si>
  <si>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</si>
  <si>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</si>
  <si>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</si>
  <si>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</si>
  <si>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</si>
  <si>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</si>
  <si>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</si>
  <si>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</si>
  <si>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</si>
  <si>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</si>
  <si>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</si>
  <si>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</si>
  <si>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</si>
  <si>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</si>
  <si>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</si>
  <si>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</si>
  <si>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</si>
  <si>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</si>
  <si>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</si>
  <si>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</si>
  <si>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</si>
  <si>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</si>
  <si>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</si>
  <si>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</si>
  <si>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</si>
  <si>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</si>
  <si>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</si>
  <si>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</si>
  <si>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</si>
  <si>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</si>
  <si>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</si>
  <si>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</si>
  <si>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</si>
  <si>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</si>
  <si>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</si>
  <si>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</si>
  <si>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</si>
  <si>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</si>
  <si>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</si>
  <si>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</si>
  <si>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</si>
  <si>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</si>
  <si>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</si>
  <si>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</si>
  <si>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</si>
  <si>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</si>
  <si>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</si>
  <si>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</si>
  <si>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</si>
  <si>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</si>
  <si>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</si>
  <si>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</si>
  <si>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</si>
  <si>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</si>
  <si>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</si>
  <si>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</si>
  <si>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</si>
  <si>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</si>
  <si>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</si>
  <si>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</si>
  <si>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</si>
  <si>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</si>
  <si>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</si>
  <si>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</si>
  <si>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</si>
  <si>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</si>
  <si>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</si>
  <si>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</si>
  <si>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</si>
  <si>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</si>
  <si>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</si>
  <si>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</si>
  <si>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</si>
  <si>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</si>
  <si>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</si>
  <si>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</si>
  <si>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</si>
  <si>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</si>
  <si>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</si>
  <si>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</si>
  <si>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</si>
  <si>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</si>
  <si>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</si>
  <si>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</si>
  <si>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</si>
  <si>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</si>
  <si>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</si>
  <si>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</si>
  <si>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</si>
  <si>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</si>
  <si>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</si>
  <si>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</si>
  <si>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</si>
  <si>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</si>
  <si>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</si>
  <si>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</si>
  <si>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</si>
  <si>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</si>
  <si>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</si>
  <si>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</si>
  <si>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</si>
  <si>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</si>
  <si>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</si>
  <si>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</si>
  <si>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</si>
  <si>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</si>
  <si>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</si>
  <si>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</si>
  <si>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</si>
  <si>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</si>
  <si>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</si>
  <si>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</si>
  <si>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</si>
  <si>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</si>
  <si>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</si>
  <si>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</si>
  <si>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</si>
  <si>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</si>
  <si>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</si>
  <si>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</si>
  <si>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</si>
  <si>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</si>
  <si>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</si>
  <si>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</si>
  <si>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</si>
  <si>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</si>
  <si>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</si>
  <si>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</si>
  <si>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</si>
  <si>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</si>
  <si>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</si>
  <si>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</si>
  <si>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</si>
  <si>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</si>
  <si>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</si>
  <si>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</si>
  <si>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</si>
  <si>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</si>
  <si>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</si>
  <si>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</si>
  <si>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</si>
  <si>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</si>
  <si>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</si>
  <si>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</si>
  <si>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</si>
  <si>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</si>
  <si>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</si>
  <si>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</si>
  <si>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</si>
  <si>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</si>
  <si>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</si>
  <si>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</si>
  <si>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</si>
  <si>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</si>
  <si>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</si>
  <si>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</si>
  <si>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</si>
  <si>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</si>
  <si>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</si>
  <si>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</si>
  <si>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</si>
  <si>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</si>
  <si>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</si>
  <si>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</si>
  <si>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</si>
  <si>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</si>
  <si>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</si>
  <si>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</si>
  <si>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</si>
  <si>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</si>
  <si>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</si>
  <si>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</si>
  <si>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</si>
  <si>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</si>
  <si>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</si>
  <si>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</si>
  <si>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</si>
  <si>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</si>
  <si>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</si>
  <si>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</si>
  <si>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</si>
  <si>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</si>
  <si>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</si>
  <si>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</si>
  <si>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</si>
  <si>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</si>
  <si>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</si>
  <si>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</si>
  <si>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</si>
  <si>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</si>
  <si>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</si>
  <si>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</si>
  <si>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</si>
  <si>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</si>
  <si>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</si>
  <si>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</si>
  <si>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</si>
  <si>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</si>
  <si>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</si>
  <si>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</si>
  <si>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</si>
  <si>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</si>
  <si>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</si>
  <si>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</si>
  <si>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</si>
  <si>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</si>
  <si>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</si>
  <si>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</si>
  <si>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</si>
  <si>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</si>
  <si>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</si>
  <si>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</si>
  <si>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</si>
  <si>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</si>
  <si>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</si>
  <si>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</si>
  <si>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</si>
  <si>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</si>
  <si>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</si>
  <si>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</si>
  <si>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</si>
  <si>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</si>
  <si>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</si>
  <si>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</si>
  <si>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</si>
  <si>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</si>
  <si>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</si>
  <si>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</si>
  <si>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</si>
  <si>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</si>
  <si>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</si>
  <si>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</si>
  <si>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</si>
  <si>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</si>
  <si>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</si>
  <si>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</si>
  <si>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</si>
  <si>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</si>
  <si>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</si>
  <si>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</si>
  <si>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</si>
  <si>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</si>
  <si>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</si>
  <si>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</si>
  <si>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</si>
  <si>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</si>
  <si>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</si>
  <si>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</si>
  <si>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</si>
  <si>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</si>
  <si>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</si>
  <si>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</si>
  <si>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</si>
  <si>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</si>
  <si>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</si>
  <si>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</si>
  <si>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</si>
  <si>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</si>
  <si>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</si>
  <si>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</si>
  <si>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</si>
  <si>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</si>
  <si>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</si>
  <si>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</si>
  <si>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</si>
  <si>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</si>
  <si>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</si>
  <si>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</si>
  <si>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</si>
  <si>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</si>
  <si>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</si>
  <si>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</si>
  <si>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</si>
  <si>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</si>
  <si>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</si>
  <si>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</si>
  <si>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</si>
  <si>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</si>
  <si>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</si>
  <si>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</si>
  <si>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</si>
  <si>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</si>
  <si>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</si>
  <si>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</si>
  <si>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</si>
  <si>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</si>
  <si>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</si>
  <si>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</si>
  <si>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</si>
  <si>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</si>
  <si>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</si>
  <si>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</si>
  <si>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</si>
  <si>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</si>
  <si>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</si>
  <si>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</si>
  <si>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</si>
  <si>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</si>
  <si>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</si>
  <si>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</si>
  <si>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</si>
  <si>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</si>
  <si>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</si>
  <si>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</si>
  <si>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</si>
  <si>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</si>
  <si>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</si>
  <si>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</si>
  <si>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</si>
  <si>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</si>
  <si>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</si>
  <si>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</si>
  <si>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</si>
  <si>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</si>
  <si>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</si>
  <si>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</si>
  <si>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</si>
  <si>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</si>
  <si>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</si>
  <si>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</si>
  <si>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</si>
  <si>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</si>
  <si>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</si>
  <si>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</si>
  <si>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</si>
  <si>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</si>
  <si>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</si>
  <si>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</si>
  <si>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</si>
  <si>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</si>
  <si>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</si>
  <si>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</si>
  <si>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</si>
  <si>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</si>
  <si>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</si>
  <si>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</si>
  <si>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</si>
  <si>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</si>
  <si>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</si>
  <si>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</si>
  <si>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</si>
  <si>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</si>
  <si>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</si>
  <si>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</si>
  <si>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</si>
  <si>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</si>
  <si>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</si>
  <si>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</si>
  <si>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</si>
  <si>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</si>
  <si>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</si>
  <si>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</si>
  <si>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</si>
  <si>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</si>
  <si>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</si>
  <si>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</si>
  <si>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</si>
  <si>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</si>
  <si>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</si>
  <si>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</si>
  <si>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</si>
  <si>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</si>
  <si>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</si>
  <si>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</si>
  <si>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</si>
  <si>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</si>
  <si>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</si>
  <si>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</si>
  <si>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</si>
  <si>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</si>
  <si>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</si>
  <si>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</si>
  <si>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</si>
  <si>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</si>
  <si>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</si>
  <si>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</si>
  <si>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</si>
  <si>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</si>
  <si>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</si>
  <si>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</si>
  <si>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</si>
  <si>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</si>
  <si>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</si>
  <si>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</si>
  <si>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</si>
  <si>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</si>
  <si>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</si>
  <si>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</si>
  <si>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</si>
  <si>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</si>
  <si>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</si>
  <si>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</si>
  <si>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</si>
  <si>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</si>
  <si>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</si>
  <si>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</si>
  <si>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</si>
  <si>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</si>
  <si>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</si>
  <si>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</si>
  <si>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</si>
  <si>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</si>
  <si>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</si>
  <si>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</si>
  <si>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</si>
  <si>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</si>
  <si>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</si>
  <si>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</si>
  <si>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</si>
  <si>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</si>
  <si>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</si>
  <si>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</si>
  <si>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</si>
  <si>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</si>
  <si>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</si>
  <si>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</si>
  <si>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</si>
  <si>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</si>
  <si>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</si>
  <si>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</si>
  <si>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</si>
  <si>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</si>
  <si>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</si>
  <si>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</si>
  <si>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</si>
  <si>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</si>
  <si>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</si>
  <si>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</si>
  <si>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</si>
  <si>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</si>
  <si>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</si>
  <si>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</si>
  <si>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</si>
  <si>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</si>
  <si>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</si>
  <si>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</si>
  <si>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</si>
  <si>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</si>
  <si>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</si>
  <si>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</si>
  <si>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</si>
  <si>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</si>
  <si>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</si>
  <si>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</si>
  <si>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</si>
  <si>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</si>
  <si>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</si>
  <si>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</si>
  <si>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</si>
  <si>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</si>
  <si>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</si>
  <si>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</si>
  <si>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</si>
  <si>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</si>
  <si>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</si>
  <si>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</si>
  <si>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</si>
  <si>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</si>
  <si>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</si>
  <si>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</si>
  <si>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</si>
  <si>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</si>
  <si>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</si>
  <si>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</si>
  <si>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</si>
  <si>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</si>
  <si>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</si>
  <si>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</si>
  <si>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</si>
  <si>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</si>
  <si>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</si>
  <si>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</si>
  <si>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</si>
  <si>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</si>
  <si>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</si>
  <si>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</si>
  <si>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</si>
  <si>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</si>
  <si>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</si>
  <si>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</si>
  <si>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</si>
  <si>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</si>
  <si>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</si>
  <si>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</si>
  <si>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</si>
  <si>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</si>
  <si>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</si>
  <si>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</si>
  <si>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</si>
  <si>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</si>
  <si>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</si>
  <si>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</si>
  <si>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</si>
  <si>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</si>
  <si>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</si>
  <si>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</si>
  <si>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</si>
  <si>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</si>
  <si>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</si>
  <si>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</si>
  <si>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</si>
  <si>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</si>
  <si>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</si>
  <si>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</si>
  <si>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</si>
  <si>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</si>
  <si>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</si>
  <si>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</si>
  <si>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</si>
  <si>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</si>
  <si>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</si>
  <si>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</si>
  <si>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</si>
  <si>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</si>
  <si>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</si>
  <si>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</si>
  <si>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</si>
  <si>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</si>
  <si>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</si>
  <si>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</si>
  <si>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</si>
  <si>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</si>
  <si>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</si>
  <si>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</si>
  <si>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</si>
  <si>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</si>
  <si>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</si>
  <si>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</si>
  <si>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</si>
  <si>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</si>
  <si>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</si>
  <si>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</si>
  <si>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</si>
  <si>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</si>
  <si>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</si>
  <si>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</si>
  <si>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</si>
  <si>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</si>
  <si>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</si>
  <si>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</si>
  <si>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</si>
  <si>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</si>
  <si>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</si>
  <si>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</si>
  <si>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</si>
  <si>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</si>
  <si>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</si>
  <si>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</si>
  <si>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</si>
  <si>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</si>
  <si>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</si>
  <si>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</si>
  <si>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</si>
  <si>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</si>
  <si>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</si>
  <si>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</si>
  <si>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</si>
  <si>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</si>
  <si>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</si>
  <si>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</si>
  <si>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</si>
  <si>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</si>
  <si>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</si>
  <si>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</si>
  <si>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</si>
  <si>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</si>
  <si>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</si>
  <si>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</si>
  <si>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</si>
  <si>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</si>
  <si>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</si>
  <si>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</si>
  <si>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</si>
  <si>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</si>
  <si>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</si>
  <si>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</si>
  <si>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</si>
  <si>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</si>
  <si>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</si>
  <si>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</si>
  <si>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</si>
  <si>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</si>
  <si>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</si>
  <si>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</si>
  <si>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</si>
  <si>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</si>
  <si>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</si>
  <si>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</si>
  <si>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</si>
  <si>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</si>
  <si>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</si>
  <si>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</si>
  <si>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</si>
  <si>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</si>
  <si>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</si>
  <si>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</si>
  <si>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</si>
  <si>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</si>
  <si>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</si>
  <si>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</si>
  <si>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</si>
  <si>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</si>
  <si>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</si>
  <si>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</si>
  <si>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</si>
  <si>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</si>
  <si>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</si>
  <si>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</si>
  <si>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</si>
  <si>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</si>
  <si>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</si>
  <si>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</si>
  <si>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</si>
  <si>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</si>
  <si>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</si>
  <si>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</si>
  <si>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</si>
  <si>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</si>
  <si>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</si>
  <si>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</si>
  <si>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</si>
  <si>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</si>
  <si>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</si>
  <si>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</si>
  <si>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</si>
  <si>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</si>
  <si>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</si>
  <si>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</si>
  <si>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</si>
  <si>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</si>
  <si>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</si>
  <si>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</si>
  <si>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</si>
  <si>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</si>
  <si>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</si>
  <si>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</si>
  <si>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</si>
  <si>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</si>
  <si>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</si>
  <si>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</si>
  <si>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</si>
  <si>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</si>
  <si>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</si>
  <si>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</si>
  <si>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</si>
  <si>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</si>
  <si>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</si>
  <si>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</si>
  <si>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</si>
  <si>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</si>
  <si>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</si>
  <si>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</si>
  <si>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</si>
  <si>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</si>
  <si>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</si>
  <si>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</si>
  <si>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</si>
  <si>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</si>
  <si>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</si>
  <si>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</si>
  <si>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</si>
  <si>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</si>
  <si>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</si>
  <si>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</si>
  <si>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</si>
  <si>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</si>
  <si>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</si>
  <si>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</si>
  <si>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</si>
  <si>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</si>
  <si>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</si>
  <si>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</si>
  <si>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</si>
  <si>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</si>
  <si>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</si>
  <si>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</si>
  <si>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</si>
  <si>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</si>
  <si>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</si>
  <si>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</si>
  <si>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</si>
  <si>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</si>
  <si>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</si>
  <si>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</si>
  <si>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</si>
  <si>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</si>
  <si>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</si>
  <si>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</si>
  <si>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</si>
  <si>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</si>
  <si>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</si>
  <si>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</si>
  <si>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</si>
  <si>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</si>
  <si>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</si>
  <si>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</si>
  <si>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</si>
  <si>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</si>
  <si>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</si>
  <si>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</si>
  <si>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</si>
  <si>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</si>
  <si>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</si>
  <si>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</si>
  <si>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</si>
  <si>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</si>
  <si>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</si>
  <si>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</si>
  <si>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</si>
  <si>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</si>
  <si>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</si>
  <si>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</si>
  <si>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</si>
  <si>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</si>
  <si>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</si>
  <si>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</si>
  <si>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</si>
  <si>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</si>
  <si>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</si>
  <si>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</si>
  <si>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</si>
  <si>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</si>
  <si>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</si>
  <si>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</si>
  <si>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</si>
  <si>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</si>
  <si>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</si>
  <si>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</si>
  <si>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</si>
  <si>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</si>
  <si>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</si>
  <si>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</si>
  <si>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</si>
  <si>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</si>
  <si>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</si>
  <si>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</si>
  <si>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</si>
  <si>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</si>
  <si>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</si>
  <si>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</si>
  <si>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</si>
  <si>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</si>
  <si>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</si>
  <si>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</si>
  <si>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</si>
  <si>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</si>
  <si>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</si>
  <si>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</si>
  <si>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</si>
  <si>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</si>
  <si>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</si>
  <si>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</si>
  <si>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</si>
  <si>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</si>
  <si>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</si>
  <si>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</si>
  <si>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</si>
  <si>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</si>
  <si>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</si>
  <si>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</si>
  <si>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</si>
  <si>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</si>
  <si>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</si>
  <si>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</si>
  <si>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</si>
  <si>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</si>
  <si>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</si>
  <si>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</si>
  <si>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</si>
  <si>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</si>
  <si>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</si>
  <si>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</si>
  <si>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</si>
  <si>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</si>
  <si>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</si>
  <si>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</si>
  <si>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</si>
  <si>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</si>
  <si>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</si>
  <si>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</si>
  <si>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</si>
  <si>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</si>
  <si>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</si>
  <si>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</si>
  <si>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</si>
  <si>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</si>
  <si>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</si>
  <si>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</si>
  <si>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</si>
  <si>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</si>
  <si>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</si>
  <si>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</si>
  <si>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</si>
  <si>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</si>
  <si>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</si>
  <si>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</si>
  <si>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</si>
  <si>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</si>
  <si>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</si>
  <si>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</si>
  <si>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</si>
  <si>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</si>
  <si>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</si>
  <si>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</si>
  <si>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</si>
  <si>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</si>
  <si>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</si>
  <si>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</si>
  <si>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</si>
  <si>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</si>
  <si>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</si>
  <si>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</si>
  <si>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</si>
  <si>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</si>
  <si>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</si>
  <si>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</si>
  <si>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</si>
  <si>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</si>
  <si>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</si>
  <si>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</si>
  <si>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</si>
  <si>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</si>
  <si>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</si>
  <si>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</si>
  <si>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</si>
  <si>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</si>
  <si>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</si>
  <si>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</si>
  <si>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</si>
  <si>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</si>
  <si>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</si>
  <si>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</si>
  <si>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</si>
  <si>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</si>
  <si>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</si>
  <si>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</si>
  <si>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</si>
  <si>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</si>
  <si>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</si>
  <si>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</si>
  <si>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</si>
  <si>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</si>
  <si>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</si>
  <si>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</si>
  <si>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</si>
  <si>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</si>
  <si>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</si>
  <si>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</si>
  <si>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</si>
  <si>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</si>
  <si>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</si>
  <si>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</si>
  <si>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</si>
  <si>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</si>
  <si>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</si>
  <si>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</si>
  <si>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</si>
  <si>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</si>
  <si>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</si>
  <si>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</si>
  <si>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</si>
  <si>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</si>
  <si>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</si>
  <si>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</si>
  <si>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</si>
  <si>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</si>
  <si>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</si>
  <si>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</si>
  <si>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</si>
  <si>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</si>
  <si>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</si>
  <si>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</si>
  <si>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</si>
  <si>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</si>
  <si>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</si>
  <si>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</si>
  <si>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</si>
  <si>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</si>
  <si>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</si>
  <si>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</si>
  <si>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</si>
  <si>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</si>
  <si>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</si>
  <si>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</si>
  <si>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</si>
  <si>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</si>
  <si>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</si>
  <si>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</si>
  <si>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</si>
  <si>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</si>
  <si>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</si>
  <si>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</si>
  <si>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</si>
  <si>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</si>
  <si>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</si>
  <si>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</si>
  <si>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</si>
  <si>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</si>
  <si>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</si>
  <si>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</si>
  <si>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</si>
  <si>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</si>
  <si>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</si>
  <si>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</si>
  <si>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</si>
  <si>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</si>
  <si>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</si>
  <si>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</si>
  <si>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</si>
  <si>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</si>
  <si>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</si>
  <si>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</si>
  <si>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</si>
  <si>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</si>
  <si>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</si>
  <si>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</si>
  <si>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</si>
  <si>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</si>
  <si>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</si>
  <si>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</si>
  <si>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</si>
  <si>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</si>
  <si>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</si>
  <si>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</si>
  <si>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</si>
  <si>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</si>
  <si>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</si>
  <si>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</si>
  <si>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</si>
  <si>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</si>
  <si>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</si>
  <si>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</si>
  <si>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</si>
  <si>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</si>
  <si>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</si>
  <si>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</si>
  <si>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</si>
  <si>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</si>
  <si>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</si>
  <si>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</si>
  <si>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</si>
  <si>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</si>
  <si>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</si>
  <si>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</si>
  <si>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</si>
  <si>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</si>
  <si>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</si>
  <si>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</si>
  <si>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</si>
  <si>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</si>
  <si>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</si>
  <si>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</si>
  <si>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</si>
  <si>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</si>
  <si>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</si>
  <si>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</si>
  <si>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</si>
  <si>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</si>
  <si>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</si>
  <si>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</si>
  <si>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</si>
  <si>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</si>
  <si>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</si>
  <si>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</si>
  <si>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</si>
  <si>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</si>
  <si>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</si>
  <si>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</si>
  <si>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</si>
  <si>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</si>
  <si>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</si>
  <si>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</si>
  <si>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</si>
  <si>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</si>
  <si>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</si>
  <si>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</si>
  <si>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</si>
  <si>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</si>
  <si>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</si>
  <si>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</si>
  <si>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</si>
  <si>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</si>
  <si>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</si>
  <si>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</si>
  <si>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</si>
  <si>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</si>
  <si>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</si>
  <si>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</si>
  <si>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</si>
  <si>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</si>
  <si>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</si>
  <si>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</si>
  <si>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</si>
  <si>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</si>
  <si>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</si>
  <si>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</si>
  <si>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</si>
  <si>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</si>
  <si>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</si>
  <si>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</si>
  <si>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</si>
  <si>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</si>
  <si>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</si>
  <si>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</si>
  <si>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</si>
  <si>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</si>
  <si>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</si>
  <si>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</si>
  <si>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</si>
  <si>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</si>
  <si>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</si>
  <si>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</si>
  <si>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</si>
  <si>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</si>
  <si>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</si>
  <si>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</si>
  <si>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</si>
  <si>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</si>
  <si>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</si>
  <si>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</si>
  <si>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</si>
  <si>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</si>
  <si>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</si>
  <si>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</si>
  <si>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</si>
  <si>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</si>
  <si>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</si>
  <si>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</si>
  <si>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</si>
  <si>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</si>
  <si>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</si>
  <si>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</si>
  <si>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</si>
  <si>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</si>
  <si>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</si>
  <si>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</si>
  <si>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</si>
  <si>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</si>
  <si>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</si>
  <si>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</si>
  <si>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</si>
  <si>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</si>
  <si>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</si>
  <si>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</si>
  <si>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</si>
  <si>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</si>
  <si>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</si>
  <si>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</si>
  <si>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</si>
  <si>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</si>
  <si>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</si>
  <si>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</si>
  <si>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</si>
  <si>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</si>
  <si>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</si>
  <si>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</si>
  <si>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</si>
  <si>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</si>
  <si>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</si>
  <si>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</si>
  <si>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</si>
  <si>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</si>
  <si>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</si>
  <si>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</si>
  <si>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</si>
  <si>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</si>
  <si>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</si>
  <si>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</si>
  <si>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</si>
  <si>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</si>
  <si>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</si>
  <si>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</si>
  <si>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</si>
  <si>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</si>
  <si>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</si>
  <si>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</si>
  <si>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</si>
  <si>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</si>
  <si>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</si>
  <si>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</si>
  <si>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</si>
  <si>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</si>
  <si>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</si>
  <si>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</si>
  <si>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</si>
  <si>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</si>
  <si>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</si>
  <si>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</si>
  <si>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</si>
  <si>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</si>
  <si>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</si>
  <si>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</si>
  <si>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</si>
  <si>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</si>
  <si>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</si>
  <si>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</si>
  <si>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</si>
  <si>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</si>
  <si>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</si>
  <si>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</si>
  <si>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</si>
  <si>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</si>
  <si>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</si>
  <si>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</si>
  <si>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</si>
  <si>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</si>
  <si>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</si>
  <si>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</si>
  <si>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</si>
  <si>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</si>
  <si>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</si>
  <si>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</si>
  <si>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</si>
  <si>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</si>
  <si>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</si>
  <si>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</si>
  <si>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</si>
  <si>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</si>
  <si>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</si>
  <si>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</si>
  <si>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</si>
  <si>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</si>
  <si>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</si>
  <si>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</si>
  <si>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</si>
  <si>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</si>
  <si>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</si>
  <si>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</si>
  <si>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</si>
  <si>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</si>
  <si>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</si>
  <si>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</si>
  <si>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</si>
  <si>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</si>
  <si>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</si>
  <si>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</si>
  <si>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</si>
  <si>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</si>
  <si>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</si>
  <si>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</si>
  <si>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</si>
  <si>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</si>
  <si>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</si>
  <si>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</si>
  <si>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</si>
  <si>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</si>
  <si>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</si>
  <si>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</si>
  <si>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</si>
  <si>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</si>
  <si>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</si>
  <si>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</si>
  <si>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</si>
  <si>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</si>
  <si>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</si>
  <si>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</si>
  <si>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</si>
  <si>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</si>
  <si>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</si>
  <si>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</si>
  <si>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</si>
  <si>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</si>
  <si>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</si>
  <si>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</si>
  <si>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</si>
  <si>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</si>
  <si>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</si>
  <si>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</si>
  <si>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</si>
  <si>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</si>
  <si>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</si>
  <si>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</si>
  <si>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</si>
  <si>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</si>
  <si>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</si>
  <si>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</si>
  <si>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</si>
  <si>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</si>
  <si>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</si>
  <si>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</si>
  <si>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</si>
  <si>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</si>
  <si>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</si>
  <si>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</si>
  <si>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</si>
  <si>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</si>
  <si>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</si>
  <si>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</si>
  <si>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</si>
  <si>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</si>
  <si>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</si>
  <si>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</si>
  <si>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</si>
  <si>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</si>
  <si>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</si>
  <si>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</si>
  <si>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</si>
  <si>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</si>
  <si>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</si>
  <si>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</si>
  <si>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</si>
  <si>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</si>
  <si>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</si>
  <si>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</si>
  <si>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</si>
  <si>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</si>
  <si>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</si>
  <si>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</si>
  <si>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</si>
  <si>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</si>
  <si>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</si>
  <si>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</si>
  <si>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</si>
  <si>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</si>
  <si>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</si>
  <si>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</si>
  <si>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</si>
  <si>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</si>
  <si>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</si>
  <si>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</si>
  <si>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</si>
  <si>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</si>
  <si>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</si>
  <si>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</si>
  <si>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</si>
  <si>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</si>
  <si>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</si>
  <si>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</si>
  <si>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</si>
  <si>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</si>
  <si>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</si>
  <si>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</si>
  <si>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</si>
  <si>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</si>
  <si>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</si>
  <si>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</si>
  <si>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</si>
  <si>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</si>
  <si>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</si>
  <si>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</si>
  <si>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</si>
  <si>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</si>
  <si>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</si>
  <si>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</si>
  <si>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</si>
  <si>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</si>
  <si>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</si>
  <si>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</si>
  <si>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</si>
  <si>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</si>
  <si>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</si>
  <si>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</si>
  <si>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</si>
  <si>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</si>
  <si>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</si>
  <si>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</si>
  <si>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</si>
  <si>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</si>
  <si>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</si>
  <si>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</si>
  <si>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</si>
  <si>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</si>
  <si>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</si>
  <si>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</si>
  <si>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</si>
  <si>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</si>
  <si>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</si>
  <si>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</si>
  <si>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</si>
  <si>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</si>
  <si>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</si>
  <si>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</si>
  <si>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</si>
  <si>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</si>
  <si>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</si>
  <si>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</si>
  <si>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</si>
  <si>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</si>
  <si>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</si>
  <si>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</si>
  <si>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</si>
  <si>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</si>
  <si>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</si>
  <si>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</si>
  <si>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</si>
  <si>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</si>
  <si>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</si>
  <si>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</si>
  <si>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</si>
  <si>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</si>
  <si>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</si>
  <si>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</si>
  <si>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</si>
  <si>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</si>
  <si>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</si>
  <si>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</si>
  <si>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</si>
  <si>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</si>
  <si>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</si>
  <si>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</si>
  <si>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</si>
  <si>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</si>
  <si>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</si>
  <si>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</si>
  <si>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</si>
  <si>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</si>
  <si>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</si>
  <si>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</si>
  <si>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</si>
  <si>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</si>
  <si>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</si>
  <si>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</si>
  <si>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</si>
  <si>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</si>
  <si>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</si>
  <si>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</si>
  <si>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</si>
  <si>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</si>
  <si>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</si>
  <si>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</si>
  <si>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</si>
  <si>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</si>
  <si>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</si>
  <si>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</si>
  <si>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</si>
  <si>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</si>
  <si>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</si>
  <si>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</si>
  <si>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</si>
  <si>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</si>
  <si>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</si>
  <si>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</si>
  <si>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</si>
  <si>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</si>
  <si>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</si>
  <si>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</si>
  <si>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</si>
  <si>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</si>
  <si>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</si>
  <si>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</si>
  <si>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</si>
  <si>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</si>
  <si>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</si>
  <si>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</si>
  <si>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</si>
  <si>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</si>
  <si>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</si>
  <si>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</si>
  <si>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</si>
  <si>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</si>
  <si>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</si>
  <si>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</si>
  <si>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</si>
  <si>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</si>
  <si>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</si>
  <si>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</si>
  <si>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</si>
  <si>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</si>
  <si>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</si>
  <si>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</si>
  <si>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</si>
  <si>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</si>
  <si>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</si>
  <si>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</si>
  <si>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</si>
  <si>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</si>
  <si>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</si>
  <si>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</si>
  <si>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</si>
  <si>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</si>
  <si>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</si>
  <si>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</si>
  <si>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</si>
  <si>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</si>
  <si>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</si>
  <si>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</si>
  <si>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</si>
  <si>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</si>
  <si>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</si>
  <si>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</si>
  <si>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</si>
  <si>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</si>
  <si>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</si>
  <si>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</si>
  <si>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</si>
  <si>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</si>
  <si>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</si>
  <si>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</si>
  <si>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</si>
  <si>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</si>
  <si>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</si>
  <si>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</si>
  <si>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</si>
  <si>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</si>
  <si>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</si>
  <si>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</si>
  <si>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</si>
  <si>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</si>
  <si>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</si>
  <si>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</si>
  <si>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</si>
  <si>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</si>
  <si>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</si>
  <si>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</si>
  <si>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</si>
  <si>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</si>
  <si>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</si>
  <si>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</si>
  <si>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</si>
  <si>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</si>
  <si>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</si>
  <si>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</si>
  <si>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</si>
  <si>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</si>
  <si>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</si>
  <si>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</si>
  <si>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</si>
  <si>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</si>
  <si>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</si>
  <si>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</si>
  <si>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</si>
  <si>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</si>
  <si>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</si>
  <si>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</si>
  <si>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</si>
  <si>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</si>
  <si>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</si>
  <si>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</si>
  <si>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</si>
  <si>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</si>
  <si>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</si>
  <si>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</si>
  <si>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</si>
  <si>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</si>
  <si>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</si>
  <si>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</si>
  <si>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</si>
  <si>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</si>
  <si>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</si>
  <si>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</si>
  <si>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</si>
  <si>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</si>
  <si>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</si>
  <si>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</si>
  <si>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</si>
  <si>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</si>
  <si>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</si>
  <si>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</si>
  <si>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</si>
  <si>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</si>
  <si>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</si>
  <si>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</si>
  <si>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</si>
  <si>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</si>
  <si>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</si>
  <si>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</si>
  <si>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</si>
  <si>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</si>
  <si>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</si>
  <si>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</si>
  <si>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</si>
  <si>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</si>
  <si>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</si>
  <si>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</si>
  <si>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</si>
  <si>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</si>
  <si>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</si>
  <si>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</si>
  <si>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</si>
  <si>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</si>
  <si>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</si>
  <si>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</si>
  <si>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</si>
  <si>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</si>
  <si>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</si>
  <si>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</si>
  <si>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</si>
  <si>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</si>
  <si>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</si>
  <si>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</si>
  <si>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</si>
  <si>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</si>
  <si>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</si>
  <si>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</si>
  <si>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</si>
  <si>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</si>
  <si>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</si>
  <si>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</si>
  <si>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</si>
  <si>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</si>
  <si>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</si>
  <si>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</si>
  <si>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</si>
  <si>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</si>
  <si>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</si>
  <si>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</si>
  <si>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</si>
  <si>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</si>
  <si>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</si>
  <si>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</si>
  <si>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</si>
  <si>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</si>
  <si>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</si>
  <si>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</si>
  <si>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</si>
  <si>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</si>
  <si>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</si>
  <si>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</si>
  <si>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</si>
  <si>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</si>
  <si>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</si>
  <si>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</si>
  <si>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</si>
  <si>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</si>
  <si>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</si>
  <si>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</si>
  <si>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</si>
  <si>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</si>
  <si>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</si>
  <si>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</si>
  <si>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</si>
  <si>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</si>
  <si>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</si>
  <si>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</si>
  <si>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</si>
  <si>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</si>
  <si>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</si>
  <si>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</si>
  <si>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</si>
  <si>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</si>
  <si>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</si>
  <si>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</si>
  <si>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</si>
  <si>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</si>
  <si>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</si>
  <si>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</si>
  <si>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</si>
  <si>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</si>
  <si>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</si>
  <si>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</si>
  <si>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</si>
  <si>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</si>
  <si>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</si>
  <si>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</si>
  <si>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</si>
  <si>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</si>
  <si>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</si>
  <si>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</si>
  <si>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</si>
  <si>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</si>
  <si>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</si>
  <si>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</si>
  <si>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</si>
  <si>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</si>
  <si>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</si>
  <si>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</si>
  <si>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</si>
  <si>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</si>
  <si>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</si>
  <si>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</si>
  <si>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</si>
  <si>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</si>
  <si>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</si>
  <si>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</si>
  <si>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</si>
  <si>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</si>
  <si>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</si>
  <si>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</si>
  <si>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</si>
  <si>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</si>
  <si>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</si>
  <si>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</si>
  <si>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</si>
  <si>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</si>
  <si>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</si>
  <si>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</si>
  <si>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</si>
  <si>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</si>
  <si>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</si>
  <si>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</si>
  <si>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</si>
  <si>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</si>
  <si>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</si>
  <si>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</si>
  <si>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</si>
  <si>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</si>
  <si>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</si>
  <si>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</si>
  <si>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</si>
  <si>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</si>
  <si>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</si>
  <si>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</si>
  <si>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</si>
  <si>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</si>
  <si>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</si>
  <si>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</si>
  <si>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</si>
  <si>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</si>
  <si>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</si>
  <si>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</si>
  <si>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</si>
  <si>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</si>
  <si>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</si>
  <si>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</si>
  <si>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</si>
  <si>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</si>
  <si>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</si>
  <si>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</si>
  <si>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</si>
  <si>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</si>
  <si>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</si>
  <si>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</si>
  <si>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</si>
  <si>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</si>
  <si>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</si>
  <si>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</si>
  <si>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</si>
  <si>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</si>
  <si>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</si>
  <si>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</si>
  <si>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</si>
  <si>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</si>
  <si>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</si>
  <si>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</si>
  <si>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</si>
  <si>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</si>
  <si>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</si>
  <si>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</si>
  <si>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</si>
  <si>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</si>
  <si>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</si>
  <si>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</si>
  <si>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</si>
  <si>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</si>
  <si>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</si>
  <si>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</si>
  <si>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</si>
  <si>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</si>
  <si>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</si>
  <si>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</si>
  <si>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</si>
  <si>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</si>
  <si>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</si>
  <si>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</si>
  <si>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</si>
  <si>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</si>
  <si>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</si>
  <si>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</si>
  <si>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</si>
  <si>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</si>
  <si>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</si>
  <si>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</si>
  <si>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</si>
  <si>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</si>
  <si>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</si>
  <si>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</si>
  <si>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</si>
  <si>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</si>
  <si>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</si>
  <si>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</si>
  <si>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</si>
  <si>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</si>
  <si>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</si>
  <si>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</si>
  <si>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</si>
  <si>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</si>
  <si>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</si>
  <si>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</si>
  <si>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</si>
  <si>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</si>
  <si>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</si>
  <si>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</si>
  <si>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</si>
  <si>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</si>
  <si>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</si>
  <si>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</si>
  <si>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</si>
  <si>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</si>
  <si>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</si>
  <si>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</si>
  <si>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</si>
  <si>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</si>
  <si>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</si>
  <si>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</si>
  <si>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</si>
  <si>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</si>
  <si>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</si>
  <si>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</si>
  <si>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</si>
  <si>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</si>
  <si>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</si>
  <si>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</si>
  <si>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</si>
  <si>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</si>
  <si>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</si>
  <si>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</si>
  <si>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</si>
  <si>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</si>
  <si>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</si>
  <si>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</si>
  <si>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</si>
  <si>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</si>
  <si>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</si>
  <si>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</si>
  <si>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</si>
  <si>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</si>
  <si>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</si>
  <si>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</si>
  <si>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</si>
  <si>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</si>
  <si>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</si>
  <si>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</si>
  <si>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</si>
  <si>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</si>
  <si>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</si>
  <si>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</si>
  <si>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</si>
  <si>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</si>
  <si>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</si>
  <si>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</si>
  <si>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</si>
  <si>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</si>
  <si>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</si>
  <si>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</si>
  <si>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</si>
  <si>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</si>
  <si>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</si>
  <si>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</si>
  <si>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</si>
  <si>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</si>
  <si>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</si>
  <si>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</si>
  <si>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</si>
  <si>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</si>
  <si>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</si>
  <si>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</si>
  <si>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</si>
  <si>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</si>
  <si>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</si>
  <si>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</si>
  <si>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</si>
  <si>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</si>
  <si>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</si>
  <si>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</si>
  <si>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</si>
  <si>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</si>
  <si>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</si>
  <si>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</si>
  <si>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</si>
  <si>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</si>
  <si>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</si>
  <si>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</si>
  <si>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</si>
  <si>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</si>
  <si>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</si>
  <si>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</si>
  <si>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</si>
  <si>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</si>
  <si>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</si>
  <si>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</si>
  <si>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</si>
  <si>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</si>
  <si>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</si>
  <si>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</si>
  <si>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</si>
  <si>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</si>
  <si>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</si>
  <si>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</si>
  <si>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</si>
  <si>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</si>
  <si>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</si>
  <si>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</si>
  <si>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</si>
  <si>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</si>
  <si>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</si>
  <si>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</si>
  <si>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</si>
  <si>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</si>
  <si>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</si>
  <si>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</si>
  <si>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</si>
  <si>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</si>
  <si>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</si>
  <si>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</si>
  <si>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</si>
  <si>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</si>
  <si>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</si>
  <si>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</si>
  <si>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</si>
  <si>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</si>
  <si>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</si>
  <si>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</si>
  <si>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</si>
  <si>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</si>
  <si>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</si>
  <si>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</si>
  <si>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</si>
  <si>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</si>
  <si>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</si>
  <si>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</si>
  <si>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</si>
  <si>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</si>
  <si>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</si>
  <si>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</si>
  <si>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</si>
  <si>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</si>
  <si>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</si>
  <si>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</si>
  <si>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</si>
  <si>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</si>
  <si>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</si>
  <si>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</si>
  <si>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</si>
  <si>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</si>
  <si>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</si>
  <si>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</si>
  <si>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</si>
  <si>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</si>
  <si>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</si>
  <si>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</si>
  <si>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</si>
  <si>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</si>
  <si>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</si>
  <si>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</si>
  <si>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</si>
  <si>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</si>
  <si>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</si>
  <si>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</si>
  <si>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</si>
  <si>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</si>
  <si>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</si>
  <si>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</si>
  <si>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</si>
  <si>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</si>
  <si>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</si>
  <si>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</si>
  <si>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</si>
  <si>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</si>
  <si>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</si>
  <si>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</si>
  <si>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</si>
  <si>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</si>
  <si>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</si>
  <si>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</si>
  <si>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</si>
  <si>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</si>
  <si>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</si>
  <si>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</si>
  <si>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</si>
  <si>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</si>
  <si>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</si>
  <si>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</si>
  <si>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</si>
  <si>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</si>
  <si>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</si>
  <si>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</si>
  <si>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</si>
  <si>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</si>
  <si>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</si>
  <si>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</si>
  <si>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</si>
  <si>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</si>
  <si>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</si>
  <si>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</si>
  <si>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</si>
  <si>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</si>
  <si>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</si>
  <si>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</si>
  <si>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</si>
  <si>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</si>
  <si>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</si>
  <si>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</si>
  <si>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</si>
  <si>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</si>
  <si>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</si>
  <si>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</si>
  <si>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</si>
  <si>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</si>
  <si>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</si>
  <si>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</si>
  <si>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</si>
  <si>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</si>
  <si>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</si>
  <si>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</si>
  <si>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</si>
  <si>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</si>
  <si>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</si>
  <si>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</si>
  <si>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</si>
  <si>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</si>
  <si>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</si>
  <si>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</si>
  <si>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</si>
  <si>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</si>
  <si>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</si>
  <si>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</si>
  <si>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</si>
  <si>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</si>
  <si>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</si>
  <si>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</si>
  <si>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</si>
  <si>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</si>
  <si>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</si>
  <si>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</si>
  <si>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</si>
  <si>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</si>
  <si>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</si>
  <si>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</si>
  <si>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</si>
  <si>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</si>
  <si>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</si>
  <si>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</si>
  <si>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</si>
  <si>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</si>
  <si>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</si>
  <si>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</si>
  <si>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</si>
  <si>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</si>
  <si>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</si>
  <si>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</si>
  <si>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</si>
  <si>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</si>
  <si>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</si>
  <si>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</si>
  <si>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</si>
  <si>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</si>
  <si>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</si>
  <si>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</si>
  <si>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</si>
  <si>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</si>
  <si>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</si>
  <si>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</si>
  <si>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</si>
  <si>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</si>
  <si>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</si>
  <si>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</si>
  <si>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</si>
  <si>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</si>
  <si>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</si>
  <si>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</si>
  <si>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</si>
  <si>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</si>
  <si>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</si>
  <si>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</si>
  <si>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</si>
  <si>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</si>
  <si>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</si>
  <si>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</si>
  <si>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</si>
  <si>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</si>
  <si>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</si>
  <si>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</si>
  <si>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</si>
  <si>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</si>
  <si>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</si>
  <si>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</si>
  <si>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</si>
  <si>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</si>
  <si>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</si>
  <si>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</si>
  <si>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</si>
  <si>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</si>
  <si>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</si>
  <si>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</si>
  <si>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</si>
  <si>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</si>
  <si>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</si>
  <si>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</si>
  <si>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</si>
  <si>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</si>
  <si>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</si>
  <si>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</si>
  <si>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</si>
  <si>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</si>
  <si>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</si>
  <si>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</si>
  <si>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</si>
  <si>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</si>
  <si>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</si>
  <si>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</si>
  <si>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</si>
  <si>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</si>
  <si>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</si>
  <si>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</si>
  <si>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</si>
  <si>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</si>
  <si>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</si>
  <si>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</si>
  <si>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</si>
  <si>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</si>
  <si>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</si>
  <si>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</si>
  <si>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</si>
  <si>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</si>
  <si>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</si>
  <si>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</si>
  <si>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</si>
  <si>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</si>
  <si>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</si>
  <si>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</si>
  <si>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</si>
  <si>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</si>
  <si>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</si>
  <si>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</si>
  <si>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</si>
  <si>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</si>
  <si>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</si>
  <si>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</si>
  <si>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</si>
  <si>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</si>
  <si>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</si>
  <si>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</si>
  <si>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</si>
  <si>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</si>
  <si>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</si>
  <si>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</si>
  <si>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</si>
  <si>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</si>
  <si>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</si>
  <si>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</si>
  <si>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</si>
  <si>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</si>
  <si>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</si>
  <si>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</si>
  <si>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</si>
  <si>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</si>
  <si>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</si>
  <si>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</si>
  <si>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</si>
  <si>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</si>
  <si>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</si>
  <si>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</si>
  <si>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</si>
  <si>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</si>
  <si>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</si>
  <si>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</si>
  <si>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</si>
  <si>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</si>
  <si>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</si>
  <si>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</si>
  <si>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</si>
  <si>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</si>
  <si>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</si>
  <si>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</si>
  <si>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</si>
  <si>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</si>
  <si>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</si>
  <si>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</si>
  <si>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</si>
  <si>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</si>
  <si>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</si>
  <si>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</si>
  <si>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</si>
  <si>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</si>
  <si>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</si>
  <si>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</si>
  <si>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</si>
  <si>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</si>
  <si>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</si>
  <si>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</si>
  <si>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</si>
  <si>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</si>
  <si>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</si>
  <si>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</si>
  <si>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</si>
  <si>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</si>
  <si>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</si>
  <si>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</si>
  <si>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</si>
  <si>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</si>
  <si>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</si>
  <si>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</si>
  <si>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</si>
  <si>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</si>
  <si>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</si>
  <si>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</si>
  <si>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</si>
  <si>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</si>
  <si>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</si>
  <si>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</si>
  <si>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</si>
  <si>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</si>
  <si>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</si>
  <si>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</si>
  <si>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</si>
  <si>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</si>
  <si>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</si>
  <si>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</si>
  <si>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</si>
  <si>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</si>
  <si>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</si>
  <si>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</si>
  <si>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</si>
  <si>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</si>
  <si>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</si>
  <si>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</si>
  <si>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</si>
  <si>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</si>
  <si>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</si>
  <si>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</si>
  <si>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</si>
  <si>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</si>
  <si>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</si>
  <si>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</si>
  <si>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</si>
  <si>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</si>
  <si>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</si>
  <si>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</si>
  <si>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</si>
  <si>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</si>
  <si>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</si>
  <si>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</si>
  <si>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</si>
  <si>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</si>
  <si>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</si>
  <si>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</si>
  <si>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</si>
  <si>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</si>
  <si>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</si>
  <si>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</si>
  <si>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</si>
  <si>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</si>
  <si>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</si>
  <si>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</si>
  <si>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</si>
  <si>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</si>
  <si>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</si>
  <si>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</si>
  <si>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</si>
  <si>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</si>
  <si>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</si>
  <si>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</si>
  <si>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</si>
  <si>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</si>
  <si>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</si>
  <si>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</si>
  <si>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</si>
  <si>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</si>
  <si>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</si>
  <si>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</si>
  <si>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</si>
  <si>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</si>
  <si>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</si>
  <si>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</si>
  <si>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</si>
  <si>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</si>
  <si>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</si>
  <si>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</si>
  <si>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</si>
  <si>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</si>
  <si>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</si>
  <si>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</si>
  <si>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</si>
  <si>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</si>
  <si>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</si>
  <si>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</si>
  <si>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</si>
  <si>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</si>
  <si>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</si>
  <si>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</si>
  <si>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</si>
  <si>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</si>
  <si>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</si>
  <si>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</si>
  <si>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</si>
  <si>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</si>
  <si>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</si>
  <si>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</si>
  <si>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</si>
  <si>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</si>
  <si>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</si>
  <si>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</si>
  <si>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</si>
  <si>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</si>
  <si>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</si>
  <si>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</si>
  <si>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</si>
  <si>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</si>
  <si>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</si>
  <si>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</si>
  <si>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</si>
  <si>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</si>
  <si>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</si>
  <si>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</si>
  <si>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</si>
  <si>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</si>
  <si>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</si>
  <si>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</si>
  <si>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</si>
  <si>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</si>
  <si>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</si>
  <si>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</si>
  <si>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</si>
  <si>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</si>
  <si>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</si>
  <si>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</si>
  <si>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</si>
  <si>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</si>
  <si>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</si>
  <si>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</si>
  <si>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</si>
  <si>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</si>
  <si>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</si>
  <si>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</si>
  <si>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</si>
  <si>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</si>
  <si>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</si>
  <si>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</si>
  <si>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</si>
  <si>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</si>
  <si>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</si>
  <si>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</si>
  <si>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</si>
  <si>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</si>
  <si>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</si>
  <si>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</si>
  <si>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</si>
  <si>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</si>
  <si>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</si>
  <si>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</si>
  <si>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</si>
  <si>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</si>
  <si>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</si>
  <si>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</si>
  <si>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</si>
  <si>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</si>
  <si>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</si>
  <si>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</si>
  <si>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</si>
  <si>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</si>
  <si>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</si>
  <si>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</si>
  <si>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</si>
  <si>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</si>
  <si>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</si>
  <si>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</si>
  <si>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</si>
  <si>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</si>
  <si>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</si>
  <si>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</si>
  <si>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</si>
  <si>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</si>
  <si>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</si>
  <si>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</si>
  <si>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</si>
  <si>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</si>
  <si>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</si>
  <si>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</si>
  <si>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</si>
  <si>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</si>
  <si>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</si>
  <si>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</si>
  <si>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</si>
  <si>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</si>
  <si>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</si>
  <si>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</si>
  <si>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</si>
  <si>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</si>
  <si>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</si>
  <si>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</si>
  <si>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</si>
  <si>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</si>
  <si>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</si>
  <si>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</si>
  <si>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</si>
  <si>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</si>
  <si>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</si>
  <si>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</si>
  <si>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</si>
  <si>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</si>
  <si>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</si>
  <si>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</si>
  <si>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</si>
  <si>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</si>
  <si>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</si>
  <si>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</si>
  <si>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</si>
  <si>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</si>
  <si>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</si>
  <si>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</si>
  <si>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</si>
  <si>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</si>
  <si>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</si>
  <si>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</si>
  <si>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</si>
  <si>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</si>
  <si>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</si>
  <si>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</si>
  <si>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</si>
  <si>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</si>
  <si>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</si>
  <si>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</si>
  <si>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</si>
  <si>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</si>
  <si>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</si>
  <si>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</si>
  <si>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</si>
  <si>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</si>
  <si>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</si>
  <si>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</si>
  <si>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</si>
  <si>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</si>
  <si>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</si>
  <si>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</si>
  <si>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</si>
  <si>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</si>
  <si>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</si>
  <si>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</si>
  <si>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</si>
  <si>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</si>
  <si>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</si>
  <si>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</si>
  <si>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</si>
  <si>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</si>
  <si>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</si>
  <si>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</si>
  <si>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</si>
  <si>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</si>
  <si>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</si>
  <si>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</si>
  <si>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</si>
  <si>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</si>
  <si>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</si>
  <si>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</si>
  <si>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</si>
  <si>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</si>
  <si>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</si>
  <si>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</si>
  <si>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</si>
  <si>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</si>
  <si>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</si>
  <si>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</si>
  <si>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</si>
  <si>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</si>
  <si>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</si>
  <si>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</si>
  <si>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</si>
  <si>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</si>
  <si>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</si>
  <si>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</si>
  <si>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</si>
  <si>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</si>
  <si>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</si>
  <si>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</si>
  <si>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</si>
  <si>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</si>
  <si>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</si>
  <si>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</si>
  <si>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</si>
  <si>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</si>
  <si>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</si>
  <si>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</si>
  <si>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</si>
  <si>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</si>
  <si>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</si>
  <si>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</si>
  <si>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</si>
  <si>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</si>
  <si>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</si>
  <si>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</si>
  <si>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</si>
  <si>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</si>
  <si>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</si>
  <si>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</si>
  <si>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</si>
  <si>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</si>
  <si>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</si>
  <si>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</si>
  <si>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</si>
  <si>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</si>
  <si>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</si>
  <si>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</si>
  <si>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</si>
  <si>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</si>
  <si>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</si>
  <si>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</si>
  <si>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</si>
  <si>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</si>
  <si>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</si>
  <si>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</si>
  <si>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</si>
  <si>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</si>
  <si>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</si>
  <si>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</si>
  <si>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</si>
  <si>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</si>
  <si>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</si>
  <si>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</si>
  <si>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</si>
  <si>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</si>
  <si>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</si>
  <si>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</si>
  <si>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</si>
  <si>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</si>
  <si>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</si>
  <si>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</si>
  <si>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</si>
  <si>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</si>
  <si>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</si>
  <si>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</si>
  <si>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</si>
  <si>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</si>
  <si>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</si>
  <si>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</si>
  <si>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</si>
  <si>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</si>
  <si>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</si>
  <si>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</si>
  <si>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</si>
  <si>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</si>
  <si>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</si>
  <si>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</si>
  <si>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</si>
  <si>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</si>
  <si>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</si>
  <si>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</si>
  <si>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</si>
  <si>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</si>
  <si>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</si>
  <si>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</si>
  <si>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</si>
  <si>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</si>
  <si>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</si>
  <si>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</si>
  <si>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</si>
  <si>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</si>
  <si>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</si>
  <si>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</si>
  <si>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</si>
  <si>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</si>
  <si>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</si>
  <si>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</si>
  <si>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</si>
  <si>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</si>
  <si>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</si>
  <si>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</si>
  <si>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</si>
  <si>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</si>
  <si>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</si>
  <si>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</si>
  <si>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</si>
  <si>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</si>
  <si>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</si>
  <si>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</si>
  <si>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</si>
  <si>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</si>
  <si>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</si>
  <si>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</si>
  <si>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</si>
  <si>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</si>
  <si>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</si>
  <si>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</si>
  <si>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</si>
  <si>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</si>
  <si>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</si>
  <si>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</si>
  <si>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</si>
  <si>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</si>
  <si>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</si>
  <si>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</si>
  <si>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</si>
  <si>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</si>
  <si>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</si>
  <si>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</si>
  <si>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</si>
  <si>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</si>
  <si>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</si>
  <si>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</si>
  <si>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</si>
  <si>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</si>
  <si>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</si>
  <si>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</si>
  <si>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</si>
  <si>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</si>
  <si>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</si>
  <si>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</si>
  <si>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</si>
  <si>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</si>
  <si>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</si>
  <si>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</si>
  <si>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</si>
  <si>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</si>
  <si>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</si>
  <si>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</si>
  <si>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</si>
  <si>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</si>
  <si>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</si>
  <si>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</si>
  <si>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</si>
  <si>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</si>
  <si>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</si>
  <si>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</si>
  <si>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</si>
  <si>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</si>
  <si>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</si>
  <si>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</si>
  <si>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</si>
  <si>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</si>
  <si>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</si>
  <si>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</si>
  <si>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</si>
  <si>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</si>
  <si>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</si>
  <si>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</si>
  <si>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</si>
  <si>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</si>
  <si>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</si>
  <si>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</si>
  <si>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</si>
  <si>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</si>
  <si>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</si>
  <si>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</si>
  <si>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</si>
  <si>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</si>
  <si>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</si>
  <si>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</si>
  <si>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</si>
  <si>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</si>
  <si>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</si>
  <si>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</si>
  <si>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</si>
  <si>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</si>
  <si>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</si>
  <si>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</si>
  <si>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</si>
  <si>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</si>
  <si>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</si>
  <si>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</si>
  <si>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</si>
  <si>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</si>
  <si>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</si>
  <si>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</si>
  <si>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</si>
  <si>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</si>
  <si>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</si>
  <si>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</si>
  <si>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</si>
  <si>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</si>
  <si>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</si>
  <si>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</si>
  <si>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</si>
  <si>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</si>
  <si>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</si>
  <si>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</si>
  <si>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</si>
  <si>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</si>
  <si>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</si>
  <si>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</si>
  <si>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</si>
  <si>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</si>
  <si>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</si>
  <si>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</si>
  <si>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</si>
  <si>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</si>
  <si>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</si>
  <si>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</si>
  <si>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</si>
  <si>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</si>
  <si>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</si>
  <si>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</si>
  <si>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</si>
  <si>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</si>
  <si>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</si>
  <si>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</si>
  <si>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</si>
  <si>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</si>
  <si>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</si>
  <si>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</si>
  <si>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</si>
  <si>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</si>
  <si>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</si>
  <si>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</si>
  <si>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</si>
  <si>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</si>
  <si>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</si>
  <si>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</si>
  <si>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</si>
  <si>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</si>
  <si>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</si>
  <si>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</si>
  <si>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</si>
  <si>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</si>
  <si>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</si>
  <si>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</si>
  <si>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</si>
  <si>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</si>
  <si>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</si>
  <si>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</si>
  <si>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</si>
  <si>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</si>
  <si>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</si>
  <si>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</si>
  <si>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</si>
  <si>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</si>
  <si>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</si>
  <si>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</si>
  <si>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</si>
  <si>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</si>
  <si>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</si>
  <si>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</si>
  <si>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</si>
  <si>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</si>
  <si>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</si>
  <si>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</si>
  <si>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</si>
  <si>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</si>
  <si>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</si>
  <si>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</si>
  <si>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</si>
  <si>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</si>
  <si>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</si>
  <si>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</si>
  <si>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</si>
  <si>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</si>
  <si>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</si>
  <si>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</si>
  <si>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</si>
  <si>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</si>
  <si>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</si>
  <si>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</si>
  <si>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</si>
  <si>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</si>
  <si>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</si>
  <si>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</si>
  <si>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</si>
  <si>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</si>
  <si>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</si>
  <si>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</si>
  <si>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</si>
  <si>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</si>
  <si>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</si>
  <si>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</si>
  <si>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</si>
  <si>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</si>
  <si>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</si>
  <si>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</si>
  <si>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</si>
  <si>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</si>
  <si>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</si>
  <si>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</si>
  <si>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</si>
  <si>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</si>
  <si>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</si>
  <si>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</si>
  <si>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</si>
  <si>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</si>
  <si>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</si>
  <si>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</si>
  <si>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</si>
  <si>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</si>
  <si>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</si>
  <si>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</si>
  <si>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</si>
  <si>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</si>
  <si>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</si>
  <si>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</si>
  <si>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</si>
  <si>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</si>
  <si>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</si>
  <si>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</si>
  <si>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</si>
  <si>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</si>
  <si>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</si>
  <si>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</si>
  <si>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</si>
  <si>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</si>
  <si>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</si>
  <si>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</si>
  <si>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</si>
  <si>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</si>
  <si>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</si>
  <si>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</si>
  <si>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</si>
  <si>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</si>
  <si>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</si>
  <si>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</si>
  <si>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</si>
  <si>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</si>
  <si>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</si>
  <si>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</si>
  <si>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</si>
  <si>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</si>
  <si>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</si>
  <si>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</si>
  <si>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</si>
  <si>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</si>
  <si>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</si>
  <si>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</si>
  <si>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</si>
  <si>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</si>
  <si>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</si>
  <si>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</si>
  <si>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</si>
  <si>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</si>
  <si>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</si>
  <si>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</si>
  <si>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</si>
  <si>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</si>
  <si>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</si>
  <si>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</si>
  <si>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</si>
  <si>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</si>
  <si>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</si>
  <si>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</si>
  <si>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</si>
  <si>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</si>
  <si>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</si>
  <si>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</si>
  <si>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</si>
  <si>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</si>
  <si>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</si>
  <si>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</si>
  <si>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</si>
  <si>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</si>
  <si>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</si>
  <si>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</si>
  <si>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</si>
  <si>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</si>
  <si>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</si>
  <si>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</si>
  <si>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</si>
  <si>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</si>
  <si>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</si>
  <si>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</si>
  <si>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</si>
  <si>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</si>
  <si>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</si>
  <si>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</si>
  <si>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</si>
  <si>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</si>
  <si>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</si>
  <si>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</si>
  <si>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</si>
  <si>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</si>
  <si>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</si>
  <si>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</si>
  <si>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</si>
  <si>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</si>
  <si>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</si>
  <si>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</si>
  <si>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</si>
  <si>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</si>
  <si>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</si>
  <si>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</si>
  <si>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</si>
  <si>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</si>
  <si>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</si>
  <si>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</si>
  <si>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</si>
  <si>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</si>
  <si>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</si>
  <si>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</si>
  <si>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</si>
  <si>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</si>
  <si>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</si>
  <si>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</si>
  <si>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</si>
  <si>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</si>
  <si>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</si>
  <si>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</si>
  <si>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</si>
  <si>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</si>
  <si>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</si>
  <si>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</si>
  <si>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</si>
  <si>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</si>
  <si>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</si>
  <si>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</si>
  <si>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</si>
  <si>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</si>
  <si>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</si>
  <si>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</si>
  <si>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</si>
  <si>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</si>
  <si>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</si>
  <si>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</si>
  <si>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</si>
  <si>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</si>
  <si>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</si>
  <si>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</si>
  <si>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</si>
  <si>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</si>
  <si>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</si>
  <si>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</si>
  <si>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</si>
  <si>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</si>
  <si>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</si>
  <si>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</si>
  <si>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</si>
  <si>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</si>
  <si>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</si>
  <si>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</si>
  <si>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</si>
  <si>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</si>
  <si>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</si>
  <si>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</si>
  <si>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</si>
  <si>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</si>
  <si>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</si>
  <si>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</si>
  <si>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</si>
  <si>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</si>
  <si>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</si>
  <si>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</si>
  <si>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</si>
  <si>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</si>
  <si>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</si>
  <si>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</si>
  <si>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</si>
  <si>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</si>
  <si>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</si>
  <si>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</si>
  <si>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</si>
  <si>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</si>
  <si>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</si>
  <si>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</si>
  <si>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</si>
  <si>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</si>
  <si>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</si>
  <si>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</si>
  <si>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</si>
  <si>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</si>
  <si>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</si>
  <si>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</si>
  <si>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</si>
  <si>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</si>
  <si>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</si>
  <si>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</si>
  <si>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</si>
  <si>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</si>
  <si>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</si>
  <si>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</si>
  <si>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</si>
  <si>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</si>
  <si>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</si>
  <si>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</si>
  <si>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</si>
  <si>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</si>
  <si>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</si>
  <si>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</si>
  <si>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</si>
  <si>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</si>
  <si>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</si>
  <si>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</si>
  <si>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</si>
  <si>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</si>
  <si>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</si>
  <si>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</si>
  <si>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</si>
  <si>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</si>
  <si>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</si>
  <si>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</si>
  <si>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</si>
  <si>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</si>
  <si>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</si>
  <si>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</si>
  <si>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</si>
  <si>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</si>
  <si>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</si>
  <si>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</si>
  <si>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</si>
  <si>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</si>
  <si>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</si>
  <si>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</si>
  <si>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</si>
  <si>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</si>
  <si>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</si>
  <si>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</si>
  <si>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</si>
  <si>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</si>
  <si>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</si>
  <si>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</si>
  <si>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</si>
  <si>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</si>
  <si>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</si>
  <si>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</si>
  <si>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</si>
  <si>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</si>
  <si>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</si>
  <si>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</si>
  <si>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</si>
  <si>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</si>
  <si>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</si>
  <si>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</si>
  <si>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</si>
  <si>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</si>
  <si>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</si>
  <si>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</si>
  <si>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</si>
  <si>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</si>
  <si>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</si>
  <si>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</si>
  <si>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</si>
  <si>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</si>
  <si>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</si>
  <si>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</si>
  <si>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</si>
  <si>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</si>
  <si>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</si>
  <si>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</si>
  <si>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</si>
  <si>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</si>
  <si>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</si>
  <si>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</si>
  <si>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</si>
  <si>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</si>
  <si>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</si>
  <si>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</si>
  <si>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</si>
  <si>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</si>
  <si>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</si>
  <si>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</si>
  <si>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</si>
  <si>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</si>
  <si>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</si>
  <si>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</si>
  <si>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</si>
  <si>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</si>
  <si>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</si>
  <si>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</si>
  <si>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</si>
  <si>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</si>
  <si>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</si>
  <si>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</si>
  <si>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</si>
  <si>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</si>
  <si>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</si>
  <si>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</si>
  <si>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</si>
  <si>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</si>
  <si>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</si>
  <si>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</si>
  <si>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</si>
  <si>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</si>
  <si>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</si>
  <si>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</si>
  <si>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</si>
  <si>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</si>
  <si>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</si>
  <si>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</si>
  <si>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</si>
  <si>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</si>
  <si>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</si>
  <si>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</si>
  <si>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</si>
  <si>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</si>
  <si>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</si>
  <si>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</si>
  <si>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</si>
  <si>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</si>
  <si>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</si>
  <si>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</si>
  <si>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</si>
  <si>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</si>
  <si>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</si>
  <si>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</si>
  <si>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</si>
  <si>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</si>
  <si>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</si>
  <si>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</si>
  <si>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</si>
  <si>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</si>
  <si>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</si>
  <si>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</si>
  <si>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</si>
  <si>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</si>
  <si>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</si>
  <si>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</si>
  <si>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</si>
  <si>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</si>
  <si>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</si>
  <si>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</si>
  <si>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</si>
  <si>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</si>
  <si>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</si>
  <si>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</si>
  <si>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</si>
  <si>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</si>
  <si>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</si>
  <si>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</si>
  <si>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</si>
  <si>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</si>
  <si>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</si>
  <si>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</si>
  <si>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</si>
  <si>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</si>
  <si>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</si>
  <si>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</si>
  <si>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</si>
  <si>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</si>
  <si>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</si>
  <si>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</si>
  <si>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</si>
  <si>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</si>
  <si>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</si>
  <si>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</si>
  <si>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</si>
  <si>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</si>
  <si>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</si>
  <si>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</si>
  <si>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</si>
  <si>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</si>
  <si>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</si>
  <si>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</si>
  <si>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</si>
  <si>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</si>
  <si>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</si>
  <si>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</si>
  <si>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</si>
  <si>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</si>
  <si>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</si>
  <si>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</si>
  <si>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</si>
  <si>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</si>
  <si>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</si>
  <si>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</si>
  <si>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</si>
  <si>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</si>
  <si>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</si>
  <si>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</si>
  <si>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</si>
  <si>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</si>
  <si>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</si>
  <si>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</si>
  <si>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</si>
  <si>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</si>
  <si>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</si>
  <si>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</si>
  <si>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</si>
  <si>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</si>
  <si>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</si>
  <si>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</si>
  <si>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</si>
  <si>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</si>
  <si>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</si>
  <si>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</si>
  <si>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</si>
  <si>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</si>
  <si>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</si>
  <si>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</si>
  <si>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</si>
  <si>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</si>
  <si>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</si>
  <si>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</si>
  <si>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</si>
  <si>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</si>
  <si>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</si>
  <si>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</si>
  <si>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</si>
  <si>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</si>
  <si>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</si>
  <si>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</si>
  <si>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</si>
  <si>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</si>
  <si>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</si>
  <si>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</si>
  <si>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</si>
  <si>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</si>
  <si>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</si>
  <si>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</si>
  <si>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</si>
  <si>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</si>
  <si>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</si>
  <si>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</si>
  <si>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</si>
  <si>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</si>
  <si>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</si>
  <si>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</si>
  <si>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</si>
  <si>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</si>
  <si>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</si>
  <si>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</si>
  <si>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</si>
  <si>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</si>
  <si>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</si>
  <si>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</si>
  <si>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</si>
  <si>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</si>
  <si>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</si>
  <si>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</si>
  <si>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</si>
  <si>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</si>
  <si>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</si>
  <si>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</si>
  <si>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</si>
  <si>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</si>
  <si>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</si>
  <si>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</si>
  <si>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</si>
  <si>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</si>
  <si>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</si>
  <si>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</si>
  <si>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</si>
  <si>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</si>
  <si>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</si>
  <si>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</si>
  <si>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</si>
  <si>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</si>
  <si>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</si>
  <si>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</si>
  <si>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</si>
  <si>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</si>
  <si>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</si>
  <si>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</si>
  <si>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</si>
  <si>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</si>
  <si>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</si>
  <si>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</si>
  <si>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</si>
  <si>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</si>
  <si>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</si>
  <si>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</si>
  <si>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</si>
  <si>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</si>
  <si>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</si>
  <si>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</si>
  <si>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</si>
  <si>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</si>
  <si>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</si>
  <si>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</si>
  <si>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</si>
  <si>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</si>
  <si>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</si>
  <si>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</si>
  <si>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</si>
  <si>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</si>
  <si>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</si>
  <si>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</si>
  <si>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</si>
  <si>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</si>
  <si>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</si>
  <si>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</si>
  <si>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</si>
  <si>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</si>
  <si>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</si>
  <si>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</si>
  <si>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</si>
  <si>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</si>
  <si>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</si>
  <si>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</si>
  <si>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</si>
  <si>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</si>
  <si>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</si>
  <si>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</si>
  <si>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</si>
  <si>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</si>
  <si>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</si>
  <si>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</si>
  <si>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</si>
  <si>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</si>
  <si>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</si>
  <si>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</si>
  <si>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</si>
  <si>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</si>
  <si>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</si>
  <si>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</si>
  <si>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</si>
  <si>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</si>
  <si>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</si>
  <si>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</si>
  <si>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</si>
  <si>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</si>
  <si>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</si>
  <si>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</si>
  <si>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</si>
  <si>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</si>
  <si>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</si>
  <si>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</si>
  <si>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</si>
  <si>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</si>
  <si>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</si>
  <si>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</si>
  <si>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</si>
  <si>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</si>
  <si>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</si>
  <si>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</si>
  <si>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</si>
  <si>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</si>
  <si>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</si>
  <si>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</si>
  <si>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</si>
  <si>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</si>
  <si>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</si>
  <si>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</si>
  <si>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</si>
  <si>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</si>
  <si>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</si>
  <si>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</si>
  <si>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</si>
  <si>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</si>
  <si>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</si>
  <si>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</si>
  <si>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</si>
  <si>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</si>
  <si>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</si>
  <si>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</si>
  <si>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</si>
  <si>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</si>
  <si>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</si>
  <si>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</si>
  <si>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</si>
  <si>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</si>
  <si>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</si>
  <si>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</si>
  <si>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</si>
  <si>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</si>
  <si>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</si>
  <si>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</si>
  <si>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</si>
  <si>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</si>
  <si>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</si>
  <si>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</si>
  <si>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</si>
  <si>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</si>
  <si>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</si>
  <si>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</si>
  <si>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</si>
  <si>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</si>
  <si>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</si>
  <si>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</si>
  <si>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</si>
  <si>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</si>
  <si>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</si>
  <si>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</si>
  <si>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</si>
  <si>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</si>
  <si>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</si>
  <si>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</si>
  <si>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</si>
  <si>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</si>
  <si>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</si>
  <si>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</si>
  <si>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</si>
  <si>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</si>
  <si>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</si>
  <si>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</si>
  <si>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</si>
  <si>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</si>
  <si>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</si>
  <si>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</si>
  <si>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</si>
  <si>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</si>
  <si>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</si>
  <si>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</si>
  <si>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</si>
  <si>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</si>
  <si>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</si>
  <si>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</si>
  <si>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</si>
  <si>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</si>
  <si>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</si>
  <si>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</si>
  <si>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</si>
  <si>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</si>
  <si>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</si>
  <si>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</si>
  <si>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</si>
  <si>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</si>
  <si>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</si>
  <si>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</si>
  <si>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</si>
  <si>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</si>
  <si>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</si>
  <si>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</si>
  <si>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</si>
  <si>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</si>
  <si>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</si>
  <si>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</si>
  <si>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</si>
  <si>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</si>
  <si>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</si>
  <si>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</si>
  <si>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</si>
  <si>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</si>
  <si>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</si>
  <si>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</si>
  <si>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</si>
  <si>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</si>
  <si>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</si>
  <si>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</si>
  <si>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</si>
  <si>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</si>
  <si>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</si>
  <si>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</si>
  <si>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</si>
  <si>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</si>
  <si>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</si>
  <si>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</si>
  <si>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</si>
  <si>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</si>
  <si>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</si>
  <si>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</si>
  <si>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</si>
  <si>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</si>
  <si>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</si>
  <si>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</si>
  <si>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</si>
  <si>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</si>
  <si>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</si>
  <si>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</si>
  <si>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</si>
  <si>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</si>
  <si>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</si>
  <si>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</si>
  <si>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</si>
  <si>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</si>
  <si>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</si>
  <si>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</si>
  <si>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</si>
  <si>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</si>
  <si>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</si>
  <si>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</si>
  <si>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</si>
  <si>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</si>
  <si>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</si>
  <si>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</si>
  <si>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</si>
  <si>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</si>
  <si>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</si>
  <si>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</si>
  <si>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</si>
  <si>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</si>
  <si>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</si>
  <si>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</si>
  <si>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</si>
  <si>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</si>
  <si>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</si>
  <si>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</si>
  <si>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</si>
  <si>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</si>
  <si>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</si>
  <si>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</si>
  <si>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</si>
  <si>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</si>
  <si>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</si>
  <si>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</si>
  <si>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</si>
  <si>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</si>
  <si>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</si>
  <si>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</si>
  <si>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</si>
  <si>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</si>
  <si>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</si>
  <si>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</si>
  <si>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</si>
  <si>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</si>
  <si>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</si>
  <si>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</si>
  <si>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</si>
  <si>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</si>
  <si>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</si>
  <si>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</si>
  <si>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</si>
  <si>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</si>
  <si>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</si>
  <si>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</si>
  <si>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</si>
  <si>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</si>
  <si>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</si>
  <si>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</si>
  <si>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</si>
  <si>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</si>
  <si>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</si>
  <si>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</si>
  <si>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</si>
  <si>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</si>
  <si>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</si>
  <si>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</si>
  <si>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</si>
  <si>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</si>
  <si>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</si>
  <si>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</si>
  <si>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</si>
  <si>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</si>
  <si>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</si>
  <si>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</si>
  <si>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</si>
  <si>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</si>
  <si>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</si>
  <si>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</si>
  <si>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</si>
  <si>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</si>
  <si>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</si>
  <si>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</si>
  <si>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</si>
  <si>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</si>
  <si>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</si>
  <si>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</si>
  <si>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</si>
  <si>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</si>
  <si>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</si>
  <si>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</si>
  <si>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</si>
  <si>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</si>
  <si>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</si>
  <si>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</si>
  <si>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</si>
  <si>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</si>
  <si>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</si>
  <si>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</si>
  <si>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</si>
  <si>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</si>
  <si>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</si>
  <si>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</si>
  <si>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</si>
  <si>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</si>
  <si>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</si>
  <si>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</si>
  <si>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</si>
  <si>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</si>
  <si>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</si>
  <si>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</si>
  <si>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</si>
  <si>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</si>
  <si>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</si>
  <si>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</si>
  <si>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</si>
  <si>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</si>
  <si>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</si>
  <si>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</si>
  <si>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</si>
  <si>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</si>
  <si>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</si>
  <si>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</si>
  <si>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</si>
  <si>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</si>
  <si>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</si>
  <si>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</si>
  <si>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</si>
  <si>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</si>
  <si>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</si>
  <si>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</si>
  <si>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</si>
  <si>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</si>
  <si>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</si>
  <si>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</si>
  <si>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</si>
  <si>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</si>
  <si>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</si>
  <si>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</si>
  <si>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</si>
  <si>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</si>
  <si>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</si>
  <si>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</si>
  <si>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</si>
  <si>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</si>
  <si>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</si>
  <si>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</si>
  <si>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</si>
  <si>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</si>
  <si>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</si>
  <si>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</si>
  <si>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</si>
  <si>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</si>
  <si>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</si>
  <si>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</si>
  <si>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</si>
  <si>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</si>
  <si>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</si>
  <si>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</si>
  <si>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</si>
  <si>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</si>
  <si>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</si>
  <si>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</si>
  <si>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</si>
  <si>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</si>
  <si>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</si>
  <si>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</si>
  <si>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</si>
  <si>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</si>
  <si>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</si>
  <si>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</si>
  <si>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</si>
  <si>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</si>
  <si>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</si>
  <si>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</si>
  <si>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</si>
  <si>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</si>
  <si>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</si>
  <si>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</si>
  <si>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</si>
  <si>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</si>
  <si>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</si>
  <si>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</si>
  <si>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</si>
  <si>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</si>
  <si>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</si>
  <si>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</si>
  <si>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</si>
  <si>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</si>
  <si>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</si>
  <si>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</si>
  <si>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</si>
  <si>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</si>
  <si>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</si>
  <si>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</si>
  <si>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</si>
  <si>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</si>
  <si>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</si>
  <si>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</si>
  <si>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</si>
  <si>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</si>
  <si>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</si>
  <si>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</si>
  <si>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</si>
  <si>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</si>
  <si>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</si>
  <si>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</si>
  <si>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</si>
  <si>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</si>
  <si>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</si>
  <si>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</si>
  <si>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</si>
  <si>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</si>
  <si>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</si>
  <si>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</si>
  <si>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</si>
  <si>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</si>
  <si>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</si>
  <si>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</si>
  <si>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</si>
  <si>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</si>
  <si>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</si>
  <si>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</si>
  <si>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</si>
  <si>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</si>
  <si>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</si>
  <si>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</si>
  <si>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</si>
  <si>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</si>
  <si>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</si>
  <si>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</si>
  <si>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</si>
  <si>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</si>
  <si>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</si>
  <si>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</si>
  <si>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</si>
  <si>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</si>
  <si>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</si>
  <si>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</si>
  <si>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</si>
  <si>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</si>
  <si>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</si>
  <si>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</si>
  <si>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</si>
  <si>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</si>
  <si>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</si>
  <si>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</si>
  <si>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</si>
  <si>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</si>
  <si>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</si>
  <si>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</si>
  <si>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</si>
  <si>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</si>
  <si>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</si>
  <si>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</si>
  <si>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</si>
  <si>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</si>
  <si>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</si>
  <si>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</si>
  <si>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</si>
  <si>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</si>
  <si>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</si>
  <si>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</si>
  <si>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</si>
  <si>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</si>
  <si>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</si>
  <si>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</si>
  <si>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</si>
  <si>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</si>
  <si>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</si>
  <si>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</si>
  <si>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</si>
  <si>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</si>
  <si>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</si>
  <si>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</si>
  <si>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</si>
  <si>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</si>
  <si>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</si>
  <si>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</si>
  <si>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</si>
  <si>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</si>
  <si>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</si>
  <si>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</si>
  <si>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</si>
  <si>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</si>
  <si>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</si>
  <si>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</si>
  <si>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</si>
  <si>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</si>
  <si>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</si>
  <si>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</si>
  <si>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</si>
  <si>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</si>
  <si>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</si>
  <si>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</si>
  <si>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</si>
  <si>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</si>
  <si>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</si>
  <si>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</si>
  <si>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</si>
  <si>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</si>
  <si>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</si>
  <si>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</si>
  <si>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</si>
  <si>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</si>
  <si>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</si>
  <si>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</si>
  <si>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</si>
  <si>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</si>
  <si>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</si>
  <si>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</si>
  <si>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</si>
  <si>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</si>
  <si>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</si>
  <si>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</si>
  <si>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</si>
  <si>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</si>
  <si>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</si>
  <si>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</si>
  <si>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</si>
  <si>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</si>
  <si>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</si>
  <si>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</si>
  <si>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</si>
  <si>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</si>
  <si>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</si>
  <si>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</si>
  <si>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</si>
  <si>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</si>
  <si>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</si>
  <si>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</si>
  <si>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</si>
  <si>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</si>
  <si>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</si>
  <si>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</si>
  <si>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</si>
  <si>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</si>
  <si>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</si>
  <si>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</si>
  <si>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</si>
  <si>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</si>
  <si>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</si>
  <si>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</si>
  <si>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</si>
  <si>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</si>
  <si>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</si>
  <si>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</si>
  <si>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</si>
  <si>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</si>
  <si>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</si>
  <si>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</si>
  <si>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</si>
  <si>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</si>
  <si>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</si>
  <si>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</si>
  <si>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</si>
  <si>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</si>
  <si>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</si>
  <si>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</si>
  <si>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</si>
  <si>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</si>
  <si>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</si>
  <si>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</si>
  <si>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</si>
  <si>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</si>
  <si>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</si>
  <si>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</si>
  <si>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</si>
  <si>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</si>
  <si>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</si>
  <si>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</si>
  <si>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</si>
  <si>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</si>
  <si>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</si>
  <si>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</si>
  <si>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</si>
  <si>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</si>
  <si>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</si>
  <si>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</si>
  <si>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</si>
  <si>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</si>
  <si>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</si>
  <si>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</si>
  <si>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</si>
  <si>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</si>
  <si>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</si>
  <si>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</si>
  <si>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</si>
  <si>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</si>
  <si>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</si>
  <si>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</si>
  <si>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</si>
  <si>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</si>
  <si>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</si>
  <si>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</si>
  <si>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</si>
  <si>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</si>
  <si>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</si>
  <si>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</si>
  <si>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</si>
  <si>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</si>
  <si>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</si>
  <si>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</si>
  <si>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</si>
  <si>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</si>
  <si>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</si>
  <si>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</si>
  <si>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</si>
  <si>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</si>
  <si>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</si>
  <si>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</si>
  <si>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</si>
  <si>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</si>
  <si>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</si>
  <si>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</si>
  <si>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</si>
  <si>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</si>
  <si>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</si>
  <si>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</si>
  <si>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</si>
  <si>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</si>
  <si>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</si>
  <si>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</si>
  <si>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</si>
  <si>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</si>
  <si>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</si>
  <si>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</si>
  <si>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</si>
  <si>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</si>
  <si>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</si>
  <si>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</si>
  <si>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</si>
  <si>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</si>
  <si>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</si>
  <si>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</si>
  <si>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</si>
  <si>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</si>
  <si>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</si>
  <si>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</si>
  <si>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</si>
  <si>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</si>
  <si>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</si>
  <si>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</si>
  <si>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</si>
  <si>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</si>
  <si>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</si>
  <si>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</si>
  <si>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</si>
  <si>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</si>
  <si>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</si>
  <si>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</si>
  <si>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</si>
  <si>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</si>
  <si>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</si>
  <si>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</si>
  <si>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</si>
  <si>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</si>
  <si>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</si>
  <si>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</si>
  <si>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</si>
  <si>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</si>
  <si>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</si>
  <si>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</si>
  <si>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</si>
  <si>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</si>
  <si>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</si>
  <si>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</si>
  <si>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</si>
  <si>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</si>
  <si>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</si>
  <si>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</si>
  <si>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</si>
  <si>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</si>
  <si>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</si>
  <si>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</si>
  <si>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</si>
  <si>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</si>
  <si>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</si>
  <si>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</si>
  <si>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</si>
  <si>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</si>
  <si>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</si>
  <si>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</si>
  <si>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</si>
  <si>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</si>
  <si>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</si>
  <si>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</si>
  <si>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</si>
  <si>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</si>
  <si>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</si>
  <si>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</si>
  <si>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</si>
  <si>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</si>
  <si>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</si>
  <si>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</si>
  <si>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</si>
  <si>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</si>
  <si>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</si>
  <si>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</si>
  <si>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</si>
  <si>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</si>
  <si>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</si>
  <si>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</si>
  <si>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</si>
  <si>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</si>
  <si>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</si>
  <si>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</si>
  <si>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</si>
  <si>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</si>
  <si>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</si>
  <si>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</si>
  <si>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</si>
  <si>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</si>
  <si>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</si>
  <si>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</si>
  <si>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</si>
  <si>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</si>
  <si>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</si>
  <si>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</si>
  <si>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</si>
  <si>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</si>
  <si>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</si>
  <si>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</si>
  <si>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</si>
  <si>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</si>
  <si>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</si>
  <si>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</si>
  <si>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</si>
  <si>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</si>
  <si>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</si>
  <si>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</si>
  <si>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</si>
  <si>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</si>
  <si>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</si>
  <si>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</si>
  <si>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</si>
  <si>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</si>
  <si>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</si>
  <si>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</si>
  <si>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</si>
  <si>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</si>
  <si>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</si>
  <si>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</si>
  <si>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</si>
  <si>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</si>
  <si>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</si>
  <si>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</si>
  <si>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</si>
  <si>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</si>
  <si>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</si>
  <si>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</si>
  <si>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</si>
  <si>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</si>
  <si>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</si>
  <si>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</si>
  <si>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</si>
  <si>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</si>
  <si>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</si>
  <si>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</si>
  <si>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</si>
  <si>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</si>
  <si>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</si>
  <si>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</si>
  <si>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</si>
  <si>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</si>
  <si>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</si>
  <si>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</si>
  <si>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</si>
  <si>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</si>
  <si>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</si>
  <si>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</si>
  <si>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</si>
  <si>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</si>
  <si>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</si>
  <si>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</si>
  <si>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</si>
  <si>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</si>
  <si>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</si>
  <si>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</si>
  <si>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</si>
  <si>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</si>
  <si>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</si>
  <si>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</si>
  <si>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</si>
  <si>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</si>
  <si>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</si>
  <si>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</si>
  <si>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</si>
  <si>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</si>
  <si>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</si>
  <si>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</si>
  <si>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</si>
  <si>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</si>
  <si>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</si>
  <si>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</si>
  <si>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</si>
  <si>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</si>
  <si>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</si>
  <si>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</si>
  <si>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</si>
  <si>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</si>
  <si>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</si>
  <si>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</si>
  <si>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</si>
  <si>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</si>
  <si>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</si>
  <si>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</si>
  <si>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</si>
  <si>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</si>
  <si>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</si>
  <si>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</si>
  <si>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</si>
  <si>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</si>
  <si>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</si>
  <si>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</si>
  <si>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</si>
  <si>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</si>
  <si>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</si>
  <si>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</si>
  <si>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</si>
  <si>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</si>
  <si>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</si>
  <si>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</si>
  <si>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</si>
  <si>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</si>
  <si>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</si>
  <si>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</si>
  <si>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</si>
  <si>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</si>
  <si>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</si>
  <si>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</si>
  <si>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</si>
  <si>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</si>
  <si>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</si>
  <si>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</si>
  <si>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</si>
  <si>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</si>
  <si>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</si>
  <si>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</si>
  <si>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</si>
  <si>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</si>
  <si>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</si>
  <si>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</si>
  <si>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</si>
  <si>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</si>
  <si>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</si>
  <si>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</si>
  <si>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</si>
  <si>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</si>
  <si>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</si>
  <si>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</si>
  <si>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</si>
  <si>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</si>
  <si>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</si>
  <si>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</si>
  <si>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</si>
  <si>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</si>
  <si>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</si>
  <si>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</si>
  <si>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</si>
  <si>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</si>
  <si>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</si>
  <si>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</si>
  <si>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</si>
  <si>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</si>
  <si>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</si>
  <si>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</si>
  <si>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</si>
  <si>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</si>
  <si>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</si>
  <si>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</si>
  <si>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</si>
  <si>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</si>
  <si>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</si>
  <si>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</si>
  <si>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</si>
  <si>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</si>
  <si>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</si>
  <si>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</si>
  <si>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</si>
  <si>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</si>
  <si>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</si>
  <si>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</si>
  <si>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</si>
  <si>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</si>
  <si>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</si>
  <si>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</si>
  <si>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</si>
  <si>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</si>
  <si>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</si>
  <si>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</si>
  <si>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</si>
  <si>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</si>
  <si>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</si>
  <si>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</si>
  <si>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</si>
  <si>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</si>
  <si>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</si>
  <si>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</si>
  <si>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</si>
  <si>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</si>
  <si>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</si>
  <si>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</si>
  <si>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</si>
  <si>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</si>
  <si>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</si>
  <si>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</si>
  <si>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</si>
  <si>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</si>
  <si>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</si>
  <si>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</si>
  <si>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</si>
  <si>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</si>
  <si>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</si>
  <si>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</si>
  <si>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</si>
  <si>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</si>
  <si>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</si>
  <si>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</si>
  <si>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</si>
  <si>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</si>
  <si>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</si>
  <si>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</si>
  <si>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</si>
  <si>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</si>
  <si>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</si>
  <si>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</si>
  <si>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</si>
  <si>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</si>
  <si>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</si>
  <si>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</si>
  <si>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</si>
  <si>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</si>
  <si>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</si>
  <si>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</si>
  <si>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</si>
  <si>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</si>
  <si>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</si>
  <si>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</si>
  <si>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</si>
  <si>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</si>
  <si>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</si>
  <si>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</si>
  <si>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</si>
  <si>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</si>
  <si>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</si>
  <si>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</si>
  <si>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</si>
  <si>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</si>
  <si>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</si>
  <si>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</si>
  <si>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</si>
  <si>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</si>
  <si>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</si>
  <si>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</si>
  <si>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</si>
  <si>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</si>
  <si>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</si>
  <si>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</si>
  <si>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</si>
  <si>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</si>
  <si>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</si>
  <si>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</si>
  <si>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</si>
  <si>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</si>
  <si>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</si>
  <si>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</si>
  <si>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</si>
  <si>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</si>
  <si>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</si>
  <si>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</si>
  <si>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</si>
  <si>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</si>
  <si>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</si>
  <si>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</si>
  <si>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</si>
  <si>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</si>
  <si>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</si>
  <si>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</si>
  <si>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</si>
  <si>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</si>
  <si>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</si>
  <si>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</si>
  <si>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</si>
  <si>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</si>
  <si>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</si>
  <si>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</si>
  <si>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</si>
  <si>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</si>
  <si>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</si>
  <si>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</si>
  <si>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</si>
  <si>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</si>
  <si>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</si>
  <si>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</si>
  <si>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</si>
  <si>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</si>
  <si>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</si>
  <si>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</si>
  <si>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</si>
  <si>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</si>
  <si>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</si>
  <si>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</si>
  <si>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</si>
  <si>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</si>
  <si>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</si>
  <si>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</si>
  <si>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</si>
  <si>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</si>
  <si>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</si>
  <si>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</si>
  <si>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</si>
  <si>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</si>
  <si>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</si>
  <si>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</si>
  <si>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</si>
  <si>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</si>
  <si>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</si>
  <si>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</si>
  <si>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</si>
  <si>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</si>
  <si>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</si>
  <si>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</si>
  <si>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</si>
  <si>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</si>
  <si>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</si>
  <si>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</si>
  <si>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</si>
  <si>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</si>
  <si>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</si>
  <si>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</si>
  <si>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</si>
  <si>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</si>
  <si>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</si>
  <si>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</si>
  <si>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</si>
  <si>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</si>
  <si>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</si>
  <si>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</si>
  <si>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</si>
  <si>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</si>
  <si>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</si>
  <si>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</si>
  <si>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</si>
  <si>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</si>
  <si>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</si>
  <si>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</si>
  <si>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</si>
  <si>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</si>
  <si>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</si>
  <si>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</si>
  <si>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</si>
  <si>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</si>
  <si>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</si>
  <si>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</si>
  <si>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</si>
  <si>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</si>
  <si>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</si>
  <si>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</si>
  <si>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</si>
  <si>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</si>
  <si>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</si>
  <si>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</si>
  <si>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</si>
  <si>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</si>
  <si>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</si>
  <si>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</si>
  <si>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</si>
  <si>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</si>
  <si>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</si>
  <si>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</si>
  <si>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</si>
  <si>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</si>
  <si>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</si>
  <si>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</si>
  <si>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</si>
  <si>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</si>
  <si>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</si>
  <si>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</si>
  <si>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</si>
  <si>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</si>
  <si>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</si>
  <si>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</si>
  <si>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</si>
  <si>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</si>
  <si>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</si>
  <si>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</si>
  <si>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</si>
  <si>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</si>
  <si>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</si>
  <si>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</si>
  <si>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</si>
  <si>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</si>
  <si>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</si>
  <si>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</si>
  <si>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</si>
  <si>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</si>
  <si>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</si>
  <si>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</si>
  <si>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</si>
  <si>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</si>
  <si>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</si>
  <si>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</si>
  <si>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</si>
  <si>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</si>
  <si>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</si>
  <si>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</si>
  <si>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</si>
  <si>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</si>
  <si>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</si>
  <si>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</si>
  <si>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</si>
  <si>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</si>
  <si>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</si>
  <si>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</si>
  <si>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</si>
  <si>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</si>
  <si>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</si>
  <si>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</si>
  <si>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</si>
  <si>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</si>
  <si>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</si>
  <si>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</si>
  <si>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</si>
  <si>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</si>
  <si>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</si>
  <si>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</si>
  <si>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</si>
  <si>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</si>
  <si>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</si>
  <si>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</si>
  <si>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</si>
  <si>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</si>
  <si>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</si>
  <si>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</si>
  <si>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</si>
  <si>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</si>
  <si>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</si>
  <si>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</si>
  <si>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</si>
  <si>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</si>
  <si>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</si>
  <si>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</si>
  <si>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</si>
  <si>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</si>
  <si>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</si>
  <si>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</si>
  <si>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</si>
  <si>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</si>
  <si>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</si>
  <si>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</si>
  <si>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</si>
  <si>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</si>
  <si>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</si>
  <si>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</si>
  <si>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</si>
  <si>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</si>
  <si>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</si>
  <si>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</si>
  <si>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</si>
  <si>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</si>
  <si>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</si>
  <si>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</si>
  <si>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</si>
  <si>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</si>
  <si>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</si>
  <si>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</si>
  <si>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</si>
  <si>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</si>
  <si>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</si>
  <si>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</si>
  <si>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</si>
  <si>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</si>
  <si>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</si>
  <si>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</si>
  <si>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</si>
  <si>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</si>
  <si>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</si>
  <si>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</si>
  <si>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</si>
  <si>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</si>
  <si>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</si>
  <si>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</si>
  <si>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</si>
  <si>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</si>
  <si>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</si>
  <si>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</si>
  <si>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</si>
  <si>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</si>
  <si>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</si>
  <si>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</si>
  <si>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</si>
  <si>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</si>
  <si>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</si>
  <si>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</si>
  <si>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</si>
  <si>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</si>
  <si>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</si>
  <si>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</si>
  <si>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</si>
  <si>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</si>
  <si>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</si>
  <si>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</si>
  <si>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</si>
  <si>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</si>
  <si>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</si>
  <si>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</si>
  <si>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</si>
  <si>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</si>
  <si>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</si>
  <si>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</si>
  <si>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</si>
  <si>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</si>
  <si>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</si>
  <si>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</si>
  <si>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</si>
  <si>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</si>
  <si>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</si>
  <si>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</si>
  <si>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</si>
  <si>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</si>
  <si>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</si>
  <si>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</si>
  <si>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</si>
  <si>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</si>
  <si>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</si>
  <si>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</si>
  <si>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</si>
  <si>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</si>
  <si>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</si>
  <si>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</si>
  <si>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</si>
  <si>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</si>
  <si>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</si>
  <si>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</si>
  <si>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</si>
  <si>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</si>
  <si>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</si>
  <si>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</si>
  <si>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</si>
  <si>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</si>
  <si>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</si>
  <si>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</si>
  <si>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</si>
  <si>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</si>
  <si>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</si>
  <si>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</si>
  <si>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</si>
  <si>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</si>
  <si>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</si>
  <si>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</si>
  <si>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</si>
  <si>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</si>
  <si>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</si>
  <si>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</si>
  <si>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</si>
  <si>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</si>
  <si>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</si>
  <si>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</si>
  <si>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</si>
  <si>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</si>
  <si>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</si>
  <si>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</si>
  <si>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</si>
  <si>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</si>
  <si>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</si>
  <si>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</si>
  <si>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</si>
  <si>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</si>
  <si>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</si>
  <si>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</si>
  <si>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</si>
  <si>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</si>
  <si>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</si>
  <si>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</si>
  <si>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</si>
  <si>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</si>
  <si>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</si>
  <si>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</si>
  <si>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</si>
  <si>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</si>
  <si>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</si>
  <si>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</si>
  <si>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</si>
  <si>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</si>
  <si>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</si>
  <si>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</si>
  <si>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</si>
  <si>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</si>
  <si>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</si>
  <si>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</si>
  <si>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</si>
  <si>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</si>
  <si>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</si>
  <si>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</si>
  <si>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</si>
  <si>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</si>
  <si>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</si>
  <si>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</si>
  <si>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</si>
  <si>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</si>
  <si>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</si>
  <si>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</si>
  <si>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</si>
  <si>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</si>
  <si>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</si>
  <si>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</si>
  <si>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</si>
  <si>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</si>
  <si>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</si>
  <si>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</si>
  <si>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</si>
  <si>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</si>
  <si>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</si>
  <si>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</si>
  <si>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</si>
  <si>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</si>
  <si>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</si>
  <si>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</si>
  <si>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</si>
  <si>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</si>
  <si>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</si>
  <si>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</si>
  <si>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</si>
  <si>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</si>
  <si>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</si>
  <si>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</si>
  <si>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</si>
  <si>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</si>
  <si>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</si>
  <si>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</si>
  <si>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</si>
  <si>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</si>
  <si>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</si>
  <si>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</si>
  <si>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</si>
  <si>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</si>
  <si>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</si>
  <si>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</si>
  <si>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</si>
  <si>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</si>
  <si>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</si>
  <si>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</si>
  <si>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</si>
  <si>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</si>
  <si>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</si>
  <si>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</si>
  <si>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</si>
  <si>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</si>
  <si>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</si>
  <si>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</si>
  <si>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</si>
  <si>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</si>
  <si>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</si>
  <si>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</si>
  <si>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</si>
  <si>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</si>
  <si>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</si>
  <si>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</si>
  <si>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</si>
  <si>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</si>
  <si>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</si>
  <si>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</si>
  <si>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</si>
  <si>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</si>
  <si>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</si>
  <si>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</si>
  <si>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</si>
  <si>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</si>
  <si>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</si>
  <si>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</si>
  <si>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</si>
  <si>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</si>
  <si>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</si>
  <si>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</si>
  <si>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</si>
  <si>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</si>
  <si>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</si>
  <si>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</si>
  <si>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</si>
  <si>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</si>
  <si>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</si>
  <si>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</si>
  <si>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</si>
  <si>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</si>
  <si>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</si>
  <si>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</si>
  <si>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</si>
  <si>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</si>
  <si>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</si>
  <si>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</si>
  <si>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</si>
  <si>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</si>
  <si>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</si>
  <si>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</si>
  <si>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</si>
  <si>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</si>
  <si>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</si>
  <si>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</si>
  <si>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</si>
  <si>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</si>
  <si>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</si>
  <si>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</si>
  <si>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</si>
  <si>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</si>
  <si>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</si>
  <si>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</si>
  <si>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</si>
  <si>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</si>
  <si>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</si>
  <si>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</si>
  <si>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</si>
  <si>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</si>
  <si>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</si>
  <si>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</si>
  <si>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</si>
  <si>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</si>
  <si>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</si>
  <si>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</si>
  <si>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</si>
  <si>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</si>
  <si>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</si>
  <si>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</si>
  <si>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</si>
  <si>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</si>
  <si>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</si>
  <si>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</si>
  <si>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</si>
  <si>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</si>
  <si>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</si>
  <si>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</si>
  <si>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</si>
  <si>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</si>
  <si>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</si>
  <si>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</si>
  <si>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</si>
  <si>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</si>
  <si>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</si>
  <si>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</si>
  <si>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</si>
  <si>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</si>
  <si>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</si>
  <si>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</si>
  <si>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</si>
  <si>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</si>
  <si>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</si>
  <si>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</si>
  <si>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</si>
  <si>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</si>
  <si>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</si>
  <si>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</si>
  <si>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</si>
  <si>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</si>
  <si>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</si>
  <si>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</si>
  <si>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</si>
  <si>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</si>
  <si>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</si>
  <si>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</si>
  <si>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</si>
  <si>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</si>
  <si>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</si>
  <si>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</si>
  <si>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</si>
  <si>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</si>
  <si>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</si>
  <si>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</si>
  <si>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</si>
  <si>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</si>
  <si>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</si>
  <si>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</si>
  <si>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</si>
  <si>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</si>
  <si>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</si>
  <si>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</si>
  <si>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</si>
  <si>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</si>
  <si>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</si>
  <si>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</si>
  <si>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</si>
  <si>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</si>
  <si>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</si>
  <si>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</si>
  <si>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</si>
  <si>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</si>
  <si>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</si>
  <si>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</si>
  <si>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</si>
  <si>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</si>
  <si>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</si>
  <si>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</si>
  <si>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</si>
  <si>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</si>
  <si>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</si>
  <si>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</si>
  <si>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</si>
  <si>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</si>
  <si>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</si>
  <si>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</si>
  <si>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</si>
  <si>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</si>
  <si>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</si>
  <si>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</si>
  <si>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</si>
  <si>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</si>
  <si>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</si>
  <si>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</si>
  <si>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</si>
  <si>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</si>
  <si>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</si>
  <si>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</si>
  <si>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</si>
  <si>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</si>
  <si>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</si>
  <si>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</si>
  <si>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</si>
  <si>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</si>
  <si>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</si>
  <si>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</si>
  <si>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</si>
  <si>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</si>
  <si>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</si>
  <si>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</si>
  <si>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</si>
  <si>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</si>
  <si>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</si>
  <si>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</si>
  <si>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</si>
  <si>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</si>
  <si>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</si>
  <si>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</si>
  <si>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</si>
  <si>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</si>
  <si>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</si>
  <si>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</si>
  <si>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</si>
  <si>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</si>
  <si>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</si>
  <si>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</si>
  <si>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</si>
  <si>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</si>
  <si>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</si>
  <si>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</si>
  <si>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</si>
  <si>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</si>
  <si>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</si>
  <si>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</si>
  <si>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</si>
  <si>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</si>
  <si>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</si>
  <si>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</si>
  <si>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</si>
  <si>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</si>
  <si>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</si>
  <si>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</si>
  <si>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</si>
  <si>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</si>
  <si>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</si>
  <si>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</si>
  <si>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</si>
  <si>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</si>
  <si>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</si>
  <si>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</si>
  <si>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</si>
  <si>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</si>
  <si>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</si>
  <si>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</si>
  <si>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</si>
  <si>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</si>
  <si>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</si>
  <si>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</si>
  <si>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</si>
  <si>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</si>
  <si>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</si>
  <si>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</si>
  <si>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</si>
  <si>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</si>
  <si>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</si>
  <si>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</si>
  <si>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</si>
  <si>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</si>
  <si>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</si>
  <si>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</si>
  <si>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</si>
  <si>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</si>
  <si>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</si>
  <si>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</si>
  <si>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</si>
  <si>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</si>
  <si>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</si>
  <si>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</si>
  <si>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</si>
  <si>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</si>
  <si>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</si>
  <si>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</si>
  <si>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</si>
  <si>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</si>
  <si>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</si>
  <si>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</si>
  <si>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</si>
  <si>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</si>
  <si>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</si>
  <si>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</si>
  <si>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</si>
  <si>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</si>
  <si>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</si>
  <si>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</si>
  <si>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</si>
  <si>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</si>
  <si>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</si>
  <si>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</si>
  <si>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</si>
  <si>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</si>
  <si>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</si>
  <si>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</si>
  <si>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</si>
  <si>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</si>
  <si>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</si>
  <si>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</si>
  <si>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</si>
  <si>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</si>
  <si>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</si>
  <si>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</si>
  <si>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</si>
  <si>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</si>
  <si>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</si>
  <si>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</si>
  <si>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</si>
  <si>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</si>
  <si>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</si>
  <si>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</si>
  <si>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</si>
  <si>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</si>
  <si>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</si>
  <si>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</si>
  <si>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</si>
  <si>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</si>
  <si>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</si>
  <si>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</si>
  <si>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</si>
  <si>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</si>
  <si>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</si>
  <si>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</si>
  <si>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</si>
  <si>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</si>
  <si>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</si>
  <si>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</si>
  <si>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</si>
  <si>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</si>
  <si>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</si>
  <si>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</si>
  <si>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</si>
  <si>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</si>
  <si>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</si>
  <si>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</si>
  <si>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</si>
  <si>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</si>
  <si>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</si>
  <si>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</si>
  <si>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</si>
  <si>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</si>
  <si>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</si>
  <si>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</si>
  <si>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</si>
  <si>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</si>
  <si>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</si>
  <si>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</si>
  <si>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</si>
  <si>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</si>
  <si>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</si>
  <si>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</si>
  <si>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</si>
  <si>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</si>
  <si>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</si>
  <si>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</si>
  <si>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</si>
  <si>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</si>
  <si>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</si>
  <si>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</si>
  <si>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</si>
  <si>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</si>
  <si>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</si>
  <si>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</si>
  <si>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</si>
  <si>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</si>
  <si>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</si>
  <si>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</si>
  <si>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</si>
  <si>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</si>
  <si>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</si>
  <si>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</si>
  <si>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</si>
  <si>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</si>
  <si>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</si>
  <si>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</si>
  <si>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</si>
  <si>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</si>
  <si>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</si>
  <si>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</si>
  <si>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</si>
  <si>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</si>
  <si>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</si>
  <si>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</si>
  <si>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</si>
  <si>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</si>
  <si>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</si>
  <si>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</si>
  <si>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</si>
  <si>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</si>
  <si>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</si>
  <si>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</si>
  <si>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</si>
  <si>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</si>
  <si>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</si>
  <si>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</si>
  <si>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</si>
  <si>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</si>
  <si>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</si>
  <si>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</si>
  <si>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</si>
  <si>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</si>
  <si>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</si>
  <si>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</si>
  <si>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</si>
  <si>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</si>
  <si>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</si>
  <si>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</si>
  <si>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</si>
  <si>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</si>
  <si>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</si>
  <si>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</si>
  <si>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</si>
  <si>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</si>
  <si>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</si>
  <si>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</si>
  <si>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</si>
  <si>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</si>
  <si>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</si>
  <si>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</si>
  <si>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</si>
  <si>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</si>
  <si>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</si>
  <si>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</si>
  <si>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</si>
  <si>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</si>
  <si>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</si>
  <si>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</si>
  <si>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</si>
  <si>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</si>
  <si>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</si>
  <si>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</si>
  <si>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</si>
  <si>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</si>
  <si>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</si>
  <si>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</si>
  <si>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</si>
  <si>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</si>
  <si>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</si>
  <si>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</si>
  <si>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</si>
  <si>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</si>
  <si>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</si>
  <si>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</si>
  <si>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</si>
  <si>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</si>
  <si>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</si>
  <si>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</si>
  <si>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</si>
  <si>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</si>
  <si>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</si>
  <si>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</si>
  <si>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</si>
  <si>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</si>
  <si>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</si>
  <si>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</si>
  <si>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</si>
  <si>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</si>
  <si>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</si>
  <si>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</si>
  <si>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</si>
  <si>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</si>
  <si>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</si>
  <si>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</si>
  <si>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</si>
  <si>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</si>
  <si>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</si>
  <si>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</si>
  <si>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</si>
  <si>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</si>
  <si>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</si>
  <si>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</si>
  <si>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</si>
  <si>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</si>
  <si>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</si>
  <si>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</si>
  <si>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</si>
  <si>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</si>
  <si>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</si>
  <si>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</si>
  <si>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</si>
  <si>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</si>
  <si>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</si>
  <si>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</si>
  <si>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</si>
  <si>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</si>
  <si>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</si>
  <si>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</si>
  <si>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</si>
  <si>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</si>
  <si>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</si>
  <si>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</si>
  <si>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</si>
  <si>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</si>
  <si>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</si>
  <si>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</si>
  <si>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</si>
  <si>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</si>
  <si>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</si>
  <si>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</si>
  <si>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</si>
  <si>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</si>
  <si>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</si>
  <si>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</si>
  <si>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</si>
  <si>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</si>
  <si>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</si>
  <si>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</si>
  <si>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</si>
  <si>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</si>
  <si>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</si>
  <si>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</si>
  <si>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</si>
  <si>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</si>
  <si>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</si>
  <si>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</si>
  <si>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</si>
  <si>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</si>
  <si>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</si>
  <si>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</si>
  <si>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</si>
  <si>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</si>
  <si>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</si>
  <si>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</si>
  <si>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</si>
  <si>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</si>
  <si>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</si>
  <si>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</si>
  <si>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</si>
  <si>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</si>
  <si>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</si>
  <si>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</si>
  <si>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</si>
  <si>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</si>
  <si>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</si>
  <si>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</si>
  <si>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</si>
  <si>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</si>
  <si>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</si>
  <si>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</si>
  <si>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</si>
  <si>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</si>
  <si>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</si>
  <si>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</si>
  <si>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</si>
  <si>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</si>
  <si>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</si>
  <si>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</si>
  <si>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</si>
  <si>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</si>
  <si>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</si>
  <si>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</si>
  <si>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</si>
  <si>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</si>
  <si>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</si>
  <si>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</si>
  <si>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</si>
  <si>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</si>
  <si>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</si>
  <si>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</si>
  <si>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</si>
  <si>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</si>
  <si>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</si>
  <si>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</si>
  <si>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</si>
  <si>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</si>
  <si>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</si>
  <si>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</si>
  <si>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</si>
  <si>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</si>
  <si>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</si>
  <si>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</si>
  <si>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</si>
  <si>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</si>
  <si>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</si>
  <si>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</si>
  <si>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</si>
  <si>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</si>
  <si>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</si>
  <si>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</si>
  <si>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</si>
  <si>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</si>
  <si>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</si>
  <si>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</si>
  <si>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</si>
  <si>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</si>
  <si>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</si>
  <si>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</si>
  <si>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</si>
  <si>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</si>
  <si>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</si>
  <si>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</si>
  <si>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</si>
  <si>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</si>
  <si>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</si>
  <si>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</si>
  <si>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</si>
  <si>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</si>
  <si>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</si>
  <si>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</si>
  <si>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</si>
  <si>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</si>
  <si>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</si>
  <si>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</si>
  <si>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</si>
  <si>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</si>
  <si>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</si>
  <si>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</si>
  <si>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</si>
  <si>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</si>
  <si>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</si>
  <si>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</si>
  <si>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</si>
  <si>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</si>
  <si>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</si>
  <si>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</si>
  <si>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</si>
  <si>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</si>
  <si>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</si>
  <si>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</si>
  <si>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</si>
  <si>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</si>
  <si>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</si>
  <si>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</si>
  <si>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</si>
  <si>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</si>
  <si>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</si>
  <si>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</si>
  <si>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</si>
  <si>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</si>
  <si>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</si>
  <si>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</si>
  <si>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</si>
  <si>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</si>
  <si>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</si>
  <si>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</si>
  <si>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</si>
  <si>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</si>
  <si>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</si>
  <si>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</si>
  <si>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</si>
  <si>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</si>
  <si>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</si>
  <si>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</si>
  <si>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</si>
  <si>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</si>
  <si>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</si>
  <si>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</si>
  <si>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</si>
  <si>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</si>
  <si>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</si>
  <si>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</si>
  <si>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</si>
  <si>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</si>
  <si>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</si>
  <si>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</si>
  <si>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</si>
  <si>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</si>
  <si>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</si>
  <si>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</si>
  <si>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</si>
  <si>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</si>
  <si>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</si>
  <si>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</si>
  <si>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</si>
  <si>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</si>
  <si>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</si>
  <si>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</si>
  <si>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</si>
  <si>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</si>
  <si>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</si>
  <si>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</si>
  <si>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</si>
  <si>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</si>
  <si>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</si>
  <si>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</si>
  <si>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</si>
  <si>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</si>
  <si>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</si>
  <si>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</si>
  <si>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</si>
  <si>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</si>
  <si>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</si>
  <si>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</si>
  <si>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</si>
  <si>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</si>
  <si>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</si>
  <si>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</si>
  <si>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</si>
  <si>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</si>
  <si>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</si>
  <si>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</si>
  <si>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</si>
  <si>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</si>
  <si>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</si>
  <si>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</si>
  <si>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</si>
  <si>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</si>
  <si>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</si>
  <si>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</si>
  <si>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</si>
  <si>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</si>
  <si>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</si>
  <si>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</si>
  <si>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</si>
  <si>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</si>
  <si>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</si>
  <si>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</si>
  <si>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</si>
  <si>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</si>
  <si>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</si>
  <si>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</si>
  <si>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</si>
  <si>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</si>
  <si>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</si>
  <si>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</si>
  <si>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</si>
  <si>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</si>
  <si>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</si>
  <si>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</si>
  <si>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</si>
  <si>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</si>
  <si>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</si>
  <si>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</si>
  <si>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</si>
  <si>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</si>
  <si>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</si>
  <si>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</si>
  <si>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</si>
  <si>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</si>
  <si>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</si>
  <si>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</si>
  <si>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</si>
  <si>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</si>
  <si>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</si>
  <si>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</si>
  <si>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</si>
  <si>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</si>
  <si>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</si>
  <si>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</si>
  <si>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</si>
  <si>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</si>
  <si>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</si>
  <si>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</si>
  <si>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</si>
  <si>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</si>
  <si>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</si>
  <si>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</si>
  <si>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</si>
  <si>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</si>
  <si>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</si>
  <si>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</si>
  <si>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</si>
  <si>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</si>
  <si>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</si>
  <si>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</si>
  <si>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</si>
  <si>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</si>
  <si>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</si>
  <si>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</si>
  <si>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</si>
  <si>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</si>
  <si>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</si>
  <si>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</si>
  <si>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</si>
  <si>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</si>
  <si>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</si>
  <si>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</si>
  <si>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</si>
  <si>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</si>
  <si>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</si>
  <si>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</si>
  <si>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</si>
  <si>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</si>
  <si>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</si>
  <si>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</si>
  <si>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</si>
  <si>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</si>
  <si>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</si>
  <si>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</si>
  <si>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</si>
  <si>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</si>
  <si>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</si>
  <si>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</si>
  <si>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</si>
  <si>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</si>
  <si>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</si>
  <si>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</si>
  <si>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</si>
  <si>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</si>
  <si>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</si>
  <si>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</si>
  <si>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</si>
  <si>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</si>
  <si>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</si>
  <si>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</si>
  <si>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</si>
  <si>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</si>
  <si>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</si>
  <si>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</si>
  <si>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</si>
  <si>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</si>
  <si>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</si>
  <si>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</si>
  <si>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</si>
  <si>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</si>
  <si>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</si>
  <si>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</si>
  <si>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</si>
  <si>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</si>
  <si>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</si>
  <si>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</si>
  <si>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</si>
  <si>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</si>
  <si>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</si>
  <si>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</si>
  <si>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</si>
  <si>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</si>
  <si>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</si>
  <si>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</si>
  <si>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</si>
  <si>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</si>
  <si>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</si>
  <si>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</si>
  <si>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</si>
  <si>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</si>
  <si>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</si>
  <si>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</si>
  <si>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</si>
  <si>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</si>
  <si>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</si>
  <si>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</si>
  <si>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</si>
  <si>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</si>
  <si>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</si>
  <si>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</si>
  <si>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</si>
  <si>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</si>
  <si>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</si>
  <si>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</si>
  <si>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</si>
  <si>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</si>
  <si>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</si>
  <si>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</si>
  <si>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</si>
  <si>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</si>
  <si>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</si>
  <si>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</si>
  <si>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</si>
  <si>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</si>
  <si>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</si>
  <si>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</si>
  <si>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</si>
  <si>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</si>
  <si>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</si>
  <si>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</si>
  <si>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</si>
  <si>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</si>
  <si>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</si>
  <si>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</si>
  <si>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</si>
  <si>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</si>
  <si>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</si>
  <si>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</si>
  <si>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</si>
  <si>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</si>
  <si>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</si>
  <si>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</si>
  <si>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</si>
  <si>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</si>
  <si>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</si>
  <si>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</si>
  <si>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</si>
  <si>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</si>
  <si>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</si>
  <si>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</si>
  <si>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</si>
  <si>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</si>
  <si>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</si>
  <si>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</si>
  <si>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</si>
  <si>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</si>
  <si>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</si>
  <si>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</si>
  <si>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</si>
  <si>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</si>
  <si>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</si>
  <si>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</si>
  <si>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</si>
  <si>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</si>
  <si>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</si>
  <si>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</si>
  <si>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</si>
  <si>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</si>
  <si>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</si>
  <si>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</si>
  <si>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</si>
  <si>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</si>
  <si>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</si>
  <si>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</si>
  <si>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</si>
  <si>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</si>
  <si>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</si>
  <si>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</si>
  <si>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</si>
  <si>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</si>
  <si>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</si>
  <si>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</si>
  <si>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</si>
  <si>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</si>
  <si>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</si>
  <si>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</si>
  <si>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</si>
  <si>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</si>
  <si>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</si>
  <si>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</si>
  <si>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</si>
  <si>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</si>
  <si>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</si>
  <si>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</si>
  <si>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</si>
  <si>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</si>
  <si>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</si>
  <si>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</si>
  <si>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</si>
  <si>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</si>
  <si>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</si>
  <si>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</si>
  <si>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</si>
  <si>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</si>
  <si>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</si>
  <si>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</si>
  <si>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</si>
  <si>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</si>
  <si>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</si>
  <si>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</si>
  <si>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</si>
  <si>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</si>
  <si>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</si>
  <si>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</si>
  <si>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</si>
  <si>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</si>
  <si>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</si>
  <si>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</si>
  <si>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</si>
  <si>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</si>
  <si>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</si>
  <si>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</si>
  <si>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</si>
  <si>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</si>
  <si>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</si>
  <si>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</si>
  <si>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</si>
  <si>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</si>
  <si>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</si>
  <si>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</si>
  <si>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</si>
  <si>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</si>
  <si>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</si>
  <si>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</si>
  <si>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</si>
  <si>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</si>
  <si>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</si>
  <si>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</si>
  <si>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</si>
  <si>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</si>
  <si>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</si>
  <si>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</si>
  <si>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</si>
  <si>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</si>
  <si>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</si>
  <si>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</si>
  <si>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</si>
  <si>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</si>
  <si>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</si>
  <si>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</si>
  <si>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</si>
  <si>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</si>
  <si>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</si>
  <si>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</si>
  <si>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</si>
  <si>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</si>
  <si>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</si>
  <si>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</si>
  <si>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</si>
  <si>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</si>
  <si>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</si>
  <si>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</si>
  <si>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</si>
  <si>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</si>
  <si>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</si>
  <si>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</si>
  <si>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</si>
  <si>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</si>
  <si>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</si>
  <si>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</si>
  <si>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</si>
  <si>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</si>
  <si>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</si>
  <si>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</si>
  <si>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</si>
  <si>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</si>
  <si>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</si>
  <si>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</si>
  <si>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</si>
  <si>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</si>
  <si>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</si>
  <si>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</si>
  <si>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</si>
  <si>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</si>
  <si>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</si>
  <si>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</si>
  <si>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</si>
  <si>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</si>
  <si>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</si>
  <si>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</si>
  <si>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</si>
  <si>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</si>
  <si>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</si>
  <si>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</si>
  <si>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</si>
  <si>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</si>
  <si>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</si>
  <si>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</si>
  <si>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</si>
  <si>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</si>
  <si>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</si>
  <si>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</si>
  <si>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</si>
  <si>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</si>
  <si>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</si>
  <si>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</si>
  <si>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</si>
  <si>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</si>
  <si>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</si>
  <si>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</si>
  <si>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</si>
  <si>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</si>
  <si>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</si>
  <si>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</si>
  <si>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</si>
  <si>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</si>
  <si>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</si>
  <si>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</si>
  <si>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</si>
  <si>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</si>
  <si>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</si>
  <si>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</si>
  <si>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</si>
  <si>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</si>
  <si>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</si>
  <si>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</si>
  <si>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</si>
  <si>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</si>
  <si>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</si>
  <si>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</si>
  <si>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</si>
  <si>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</si>
  <si>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</si>
  <si>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</si>
  <si>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</si>
  <si>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</si>
  <si>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</si>
  <si>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</si>
  <si>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</si>
  <si>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</si>
  <si>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</si>
  <si>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</si>
  <si>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</si>
  <si>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</si>
  <si>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</si>
  <si>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</si>
  <si>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</si>
  <si>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</si>
  <si>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</si>
  <si>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</si>
  <si>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</si>
  <si>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</si>
  <si>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</si>
  <si>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</si>
  <si>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</si>
  <si>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</si>
  <si>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</si>
  <si>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</si>
  <si>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</si>
  <si>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</si>
  <si>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</si>
  <si>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</si>
  <si>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</si>
  <si>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</si>
  <si>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</si>
  <si>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</si>
  <si>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</si>
  <si>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</si>
  <si>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</si>
  <si>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</si>
  <si>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</si>
  <si>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</si>
  <si>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</si>
  <si>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</si>
  <si>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</si>
  <si>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</si>
  <si>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</si>
  <si>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</si>
  <si>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</si>
  <si>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</si>
  <si>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</si>
  <si>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</si>
  <si>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</si>
  <si>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</si>
  <si>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</si>
  <si>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</si>
  <si>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</si>
  <si>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</si>
  <si>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</si>
  <si>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</si>
  <si>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</si>
  <si>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</si>
  <si>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</si>
  <si>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</si>
  <si>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</si>
  <si>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</si>
  <si>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</si>
  <si>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</si>
  <si>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</si>
  <si>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</si>
  <si>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</si>
  <si>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</si>
  <si>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</si>
  <si>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</si>
  <si>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</si>
  <si>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</si>
  <si>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</si>
  <si>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</si>
  <si>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</si>
  <si>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</si>
  <si>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</si>
  <si>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</si>
  <si>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</si>
  <si>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</si>
  <si>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</si>
  <si>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</si>
  <si>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</si>
  <si>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</si>
  <si>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</si>
  <si>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</si>
  <si>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</si>
  <si>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</si>
  <si>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</si>
  <si>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</si>
  <si>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</si>
  <si>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</si>
  <si>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</si>
  <si>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</si>
  <si>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</si>
  <si>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</si>
  <si>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</si>
  <si>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</si>
  <si>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</si>
  <si>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</si>
  <si>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</si>
  <si>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</si>
  <si>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</si>
  <si>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</si>
  <si>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</si>
  <si>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</si>
  <si>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</si>
  <si>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</si>
  <si>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</si>
  <si>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</si>
  <si>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</si>
  <si>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</si>
  <si>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</si>
  <si>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</si>
  <si>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</si>
  <si>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</si>
  <si>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</si>
  <si>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</si>
  <si>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</si>
  <si>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</si>
  <si>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</si>
  <si>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</si>
  <si>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</si>
  <si>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</si>
  <si>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</si>
  <si>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</si>
  <si>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</si>
  <si>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</si>
  <si>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</si>
  <si>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</si>
  <si>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</si>
  <si>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</si>
  <si>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</si>
  <si>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</si>
  <si>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</si>
  <si>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</si>
  <si>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</si>
  <si>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</si>
  <si>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</si>
  <si>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</si>
  <si>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</si>
  <si>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</si>
  <si>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</si>
  <si>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</si>
  <si>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</si>
  <si>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</si>
  <si>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</si>
  <si>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</si>
  <si>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</si>
  <si>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</si>
  <si>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</si>
  <si>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</si>
  <si>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</si>
  <si>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</si>
  <si>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</si>
  <si>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</si>
  <si>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</si>
  <si>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</si>
  <si>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</si>
  <si>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</si>
  <si>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</si>
  <si>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</si>
  <si>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</si>
  <si>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</si>
  <si>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</si>
  <si>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</si>
  <si>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</si>
  <si>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</si>
  <si>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</si>
  <si>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</si>
  <si>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</si>
  <si>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</si>
  <si>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</si>
  <si>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</si>
  <si>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</si>
  <si>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</si>
  <si>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</si>
  <si>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</si>
  <si>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</si>
  <si>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</si>
  <si>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</si>
  <si>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</si>
  <si>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</si>
  <si>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</si>
  <si>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</si>
  <si>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</si>
  <si>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</si>
  <si>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</si>
  <si>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</si>
  <si>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</si>
  <si>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</si>
  <si>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</si>
  <si>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</si>
  <si>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</si>
  <si>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</si>
  <si>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</si>
  <si>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</si>
  <si>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</si>
  <si>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</si>
  <si>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</si>
  <si>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</si>
  <si>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</si>
  <si>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</si>
  <si>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</si>
  <si>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</si>
  <si>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</si>
  <si>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</si>
  <si>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</si>
  <si>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</si>
  <si>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</si>
  <si>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</si>
  <si>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</si>
  <si>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</si>
  <si>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</si>
  <si>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</si>
  <si>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</si>
  <si>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</si>
  <si>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</si>
  <si>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</si>
  <si>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</si>
  <si>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</si>
  <si>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</si>
  <si>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</si>
  <si>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</si>
  <si>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</si>
  <si>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</si>
  <si>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</si>
  <si>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</si>
  <si>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</si>
  <si>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</si>
  <si>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</si>
  <si>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</si>
  <si>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</si>
  <si>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</si>
  <si>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</si>
  <si>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</si>
  <si>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</si>
  <si>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</si>
  <si>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</si>
  <si>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</si>
  <si>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</si>
  <si>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</si>
  <si>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</si>
  <si>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</si>
  <si>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</si>
  <si>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</si>
  <si>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</si>
  <si>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</si>
  <si>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</si>
  <si>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</si>
  <si>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</si>
  <si>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</si>
  <si>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</si>
  <si>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</si>
  <si>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</si>
  <si>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</si>
  <si>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</si>
  <si>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</si>
  <si>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</si>
  <si>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</si>
  <si>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</si>
  <si>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</si>
  <si>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</si>
  <si>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</si>
  <si>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</si>
  <si>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</si>
  <si>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</si>
  <si>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</si>
  <si>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</si>
  <si>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</si>
  <si>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</si>
  <si>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</si>
  <si>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</si>
  <si>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</si>
  <si>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</si>
  <si>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</si>
  <si>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</si>
  <si>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</si>
  <si>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</si>
  <si>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</si>
  <si>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</si>
  <si>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</si>
  <si>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</si>
  <si>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</si>
  <si>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</si>
  <si>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</si>
  <si>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</si>
  <si>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</si>
  <si>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</si>
  <si>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</si>
  <si>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</si>
  <si>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</si>
  <si>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</si>
  <si>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</si>
  <si>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</si>
  <si>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</si>
  <si>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</si>
  <si>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</si>
  <si>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</si>
  <si>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</si>
  <si>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</si>
  <si>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</si>
  <si>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</si>
  <si>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</si>
  <si>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</si>
  <si>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</si>
  <si>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</si>
  <si>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</si>
  <si>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</si>
  <si>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</si>
  <si>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</si>
  <si>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</si>
  <si>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</si>
  <si>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</si>
  <si>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</si>
  <si>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</si>
  <si>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</si>
  <si>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</si>
  <si>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</si>
  <si>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</si>
  <si>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</si>
  <si>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</si>
  <si>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</si>
  <si>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</si>
  <si>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</si>
  <si>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</si>
  <si>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</si>
  <si>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</si>
  <si>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</si>
  <si>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</si>
  <si>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</si>
  <si>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</si>
  <si>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</si>
  <si>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</si>
  <si>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</si>
  <si>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</si>
  <si>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</si>
  <si>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</si>
  <si>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</si>
  <si>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</si>
  <si>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</si>
  <si>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</si>
  <si>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</si>
  <si>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</si>
  <si>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</si>
  <si>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</si>
  <si>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</si>
  <si>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</si>
  <si>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</si>
  <si>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</si>
  <si>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</si>
  <si>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</si>
  <si>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</si>
  <si>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</si>
  <si>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</si>
  <si>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</si>
  <si>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</si>
  <si>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</si>
  <si>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</si>
  <si>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</si>
  <si>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</si>
  <si>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</si>
  <si>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</si>
  <si>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</si>
  <si>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</si>
  <si>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</si>
  <si>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</si>
  <si>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</si>
  <si>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</si>
  <si>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</si>
  <si>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</si>
  <si>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</si>
  <si>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</si>
  <si>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</si>
  <si>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</si>
  <si>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</si>
  <si>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</si>
  <si>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</si>
  <si>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</si>
  <si>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</si>
  <si>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</si>
  <si>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</si>
  <si>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</si>
  <si>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</si>
  <si>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</si>
  <si>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</si>
  <si>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</si>
  <si>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</si>
  <si>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</si>
  <si>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</si>
  <si>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</si>
  <si>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</si>
  <si>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</si>
  <si>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</si>
  <si>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</si>
  <si>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</si>
  <si>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</si>
  <si>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</si>
  <si>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</si>
  <si>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</si>
  <si>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</si>
  <si>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</si>
  <si>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</si>
  <si>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</si>
  <si>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</si>
  <si>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</si>
  <si>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</si>
  <si>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</si>
  <si>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</si>
  <si>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</si>
  <si>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</si>
  <si>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</si>
  <si>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</si>
  <si>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</si>
  <si>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</si>
  <si>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</si>
  <si>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</si>
  <si>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</si>
  <si>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</si>
  <si>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</si>
  <si>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</si>
  <si>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</si>
  <si>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</si>
  <si>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</si>
  <si>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</si>
  <si>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</si>
  <si>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</si>
  <si>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</si>
  <si>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</si>
  <si>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</si>
  <si>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</si>
  <si>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</si>
  <si>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</si>
  <si>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</si>
  <si>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</si>
  <si>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</si>
  <si>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</si>
  <si>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</si>
  <si>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</si>
  <si>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</si>
  <si>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</si>
  <si>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</si>
  <si>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</si>
  <si>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</si>
  <si>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</si>
  <si>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</si>
  <si>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</si>
  <si>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</si>
  <si>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</si>
  <si>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</si>
  <si>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</si>
  <si>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</si>
  <si>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</si>
  <si>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</si>
  <si>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</si>
  <si>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</si>
  <si>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</si>
  <si>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</si>
  <si>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</si>
  <si>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</si>
  <si>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</si>
  <si>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</si>
  <si>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</si>
  <si>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</si>
  <si>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</si>
  <si>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</si>
  <si>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</si>
  <si>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</si>
  <si>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</si>
  <si>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</si>
  <si>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</si>
  <si>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</si>
  <si>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</si>
  <si>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</si>
  <si>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</si>
  <si>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</si>
  <si>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</si>
  <si>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</si>
  <si>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</si>
  <si>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</si>
  <si>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</si>
  <si>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</si>
  <si>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</si>
  <si>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</si>
  <si>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</si>
  <si>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</si>
  <si>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</si>
  <si>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</si>
  <si>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</si>
  <si>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</si>
  <si>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</si>
  <si>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</si>
  <si>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</si>
  <si>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</si>
  <si>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</si>
  <si>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</si>
  <si>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</si>
  <si>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</si>
  <si>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</si>
  <si>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</si>
  <si>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</si>
  <si>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</si>
  <si>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</si>
  <si>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</si>
  <si>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</si>
  <si>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</si>
  <si>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</si>
  <si>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</si>
  <si>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</si>
  <si>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</si>
  <si>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</si>
  <si>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</si>
  <si>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</si>
  <si>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</si>
  <si>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</si>
  <si>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</si>
  <si>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</si>
  <si>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</si>
  <si>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</si>
  <si>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</si>
  <si>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</si>
  <si>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</si>
  <si>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</si>
  <si>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</si>
  <si>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</si>
  <si>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</si>
  <si>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</si>
  <si>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</si>
  <si>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</si>
  <si>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</si>
  <si>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</si>
  <si>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</si>
  <si>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</si>
  <si>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</si>
  <si>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</si>
  <si>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</si>
  <si>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</si>
  <si>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</si>
  <si>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</si>
  <si>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</si>
  <si>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</si>
  <si>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</si>
  <si>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</si>
  <si>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</si>
  <si>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</si>
  <si>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</si>
  <si>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</si>
  <si>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</si>
  <si>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</si>
  <si>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</si>
  <si>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</si>
  <si>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</si>
  <si>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</si>
  <si>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</si>
  <si>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</si>
  <si>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</si>
  <si>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</si>
  <si>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</si>
  <si>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</si>
  <si>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</si>
  <si>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</si>
  <si>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</si>
  <si>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</si>
  <si>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</si>
  <si>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</si>
  <si>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</si>
  <si>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</si>
  <si>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</si>
  <si>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</si>
  <si>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</si>
  <si>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</si>
  <si>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</si>
  <si>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</si>
  <si>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</si>
  <si>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</si>
  <si>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</si>
  <si>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</si>
  <si>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</si>
  <si>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</si>
  <si>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</si>
  <si>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</si>
  <si>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</si>
  <si>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</si>
  <si>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</si>
  <si>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</si>
  <si>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</si>
  <si>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</si>
  <si>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</si>
  <si>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</si>
  <si>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</si>
  <si>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</si>
  <si>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</si>
  <si>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</si>
  <si>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</si>
  <si>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</si>
  <si>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</si>
  <si>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</si>
  <si>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</si>
  <si>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</si>
  <si>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</si>
  <si>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</si>
  <si>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</si>
  <si>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</si>
  <si>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</si>
  <si>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</si>
  <si>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</si>
  <si>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</si>
  <si>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</si>
  <si>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</si>
  <si>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</si>
  <si>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</si>
  <si>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</si>
  <si>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</si>
  <si>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</si>
  <si>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</si>
  <si>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</si>
  <si>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</si>
  <si>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</si>
  <si>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</si>
  <si>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</si>
  <si>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</si>
  <si>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</si>
  <si>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</si>
  <si>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</si>
  <si>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</si>
  <si>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</si>
  <si>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</si>
  <si>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</si>
  <si>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</si>
  <si>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</si>
  <si>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</si>
  <si>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</si>
  <si>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</si>
  <si>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</si>
  <si>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</si>
  <si>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</si>
  <si>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</si>
  <si>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</si>
  <si>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</si>
  <si>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</si>
  <si>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</si>
  <si>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</si>
  <si>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</si>
  <si>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</si>
  <si>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</si>
  <si>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</si>
  <si>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</si>
  <si>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</si>
  <si>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</si>
  <si>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</si>
  <si>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</si>
  <si>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</si>
  <si>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</si>
  <si>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</si>
  <si>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</si>
  <si>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</si>
  <si>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</si>
  <si>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</si>
  <si>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</si>
  <si>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</si>
  <si>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</si>
  <si>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</si>
  <si>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</si>
  <si>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</si>
  <si>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</si>
  <si>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</si>
  <si>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</si>
  <si>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</si>
  <si>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</si>
  <si>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</si>
  <si>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</si>
  <si>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</si>
  <si>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</si>
  <si>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</si>
  <si>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</si>
  <si>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</si>
  <si>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</si>
  <si>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</si>
  <si>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</si>
  <si>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</si>
  <si>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</si>
  <si>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</si>
  <si>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</si>
  <si>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</si>
  <si>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</si>
  <si>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</si>
  <si>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</si>
  <si>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</si>
  <si>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</si>
  <si>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</si>
  <si>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</si>
  <si>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</si>
  <si>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</si>
  <si>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</si>
  <si>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</si>
  <si>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</si>
  <si>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</si>
  <si>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</si>
  <si>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</si>
  <si>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</si>
  <si>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</si>
  <si>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</si>
  <si>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</si>
  <si>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</si>
  <si>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</si>
  <si>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</si>
  <si>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</si>
  <si>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</si>
  <si>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</si>
  <si>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</si>
  <si>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</si>
  <si>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</si>
  <si>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</si>
  <si>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</si>
  <si>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</si>
  <si>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</si>
  <si>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</si>
  <si>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</si>
  <si>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</si>
  <si>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</si>
  <si>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</si>
  <si>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</si>
  <si>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</si>
  <si>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</si>
  <si>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</si>
  <si>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</si>
  <si>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</si>
  <si>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</si>
  <si>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</si>
  <si>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</si>
  <si>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</si>
  <si>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</si>
  <si>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</si>
  <si>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</si>
  <si>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</si>
  <si>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</si>
  <si>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</si>
  <si>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</si>
  <si>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</si>
  <si>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</si>
  <si>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</si>
  <si>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</si>
  <si>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</si>
  <si>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</si>
  <si>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</si>
  <si>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</si>
  <si>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</si>
  <si>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</si>
  <si>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</si>
  <si>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</si>
  <si>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</si>
  <si>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</si>
  <si>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</si>
  <si>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</si>
  <si>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</si>
  <si>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</si>
  <si>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</si>
  <si>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</si>
  <si>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</si>
  <si>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</si>
  <si>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</si>
  <si>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</si>
  <si>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</si>
  <si>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</si>
  <si>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</si>
  <si>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</si>
  <si>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</si>
  <si>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</si>
  <si>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</si>
  <si>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</si>
  <si>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</si>
  <si>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</si>
  <si>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</si>
  <si>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</si>
  <si>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</si>
  <si>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</si>
  <si>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</si>
  <si>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</si>
  <si>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</si>
  <si>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</si>
  <si>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</si>
  <si>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</si>
  <si>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</si>
  <si>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</si>
  <si>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</si>
  <si>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</si>
  <si>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</si>
  <si>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</si>
  <si>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</si>
  <si>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</si>
  <si>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</si>
  <si>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</si>
  <si>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</si>
  <si>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</si>
  <si>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</si>
  <si>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</si>
  <si>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</si>
  <si>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</si>
  <si>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</si>
  <si>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</si>
  <si>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</si>
  <si>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</si>
  <si>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</si>
  <si>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</si>
  <si>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</si>
  <si>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</si>
  <si>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</si>
  <si>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</si>
  <si>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</si>
  <si>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</si>
  <si>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</si>
  <si>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</si>
  <si>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</si>
  <si>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</si>
  <si>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</si>
  <si>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</si>
  <si>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</si>
  <si>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</si>
  <si>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</si>
  <si>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</si>
  <si>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</si>
  <si>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</si>
  <si>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</si>
  <si>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</si>
  <si>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</si>
  <si>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</si>
  <si>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</si>
  <si>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</si>
  <si>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</si>
  <si>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</si>
  <si>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</si>
  <si>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</si>
  <si>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</si>
  <si>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</si>
  <si>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</si>
  <si>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</si>
  <si>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</si>
  <si>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</si>
  <si>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</si>
  <si>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</si>
  <si>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</si>
  <si>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</si>
  <si>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</si>
  <si>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</si>
  <si>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</si>
  <si>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</si>
  <si>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</si>
  <si>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</si>
  <si>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</si>
  <si>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</si>
  <si>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</si>
  <si>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</si>
  <si>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</si>
  <si>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</si>
  <si>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</si>
  <si>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</si>
  <si>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</si>
  <si>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</si>
  <si>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</si>
  <si>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</si>
  <si>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</si>
  <si>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</si>
  <si>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</si>
  <si>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</si>
  <si>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</si>
  <si>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</si>
  <si>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</si>
  <si>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</si>
  <si>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</si>
  <si>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</si>
  <si>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</si>
  <si>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</si>
  <si>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</si>
  <si>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</si>
  <si>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</si>
  <si>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</si>
  <si>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</si>
  <si>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</si>
  <si>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</si>
  <si>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</si>
  <si>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</si>
  <si>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</si>
  <si>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</si>
  <si>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</si>
  <si>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</si>
  <si>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</si>
  <si>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</si>
  <si>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</si>
  <si>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</si>
  <si>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</si>
  <si>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</si>
  <si>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</si>
  <si>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</si>
  <si>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</si>
  <si>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</si>
  <si>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</si>
  <si>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</si>
  <si>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</si>
  <si>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</si>
  <si>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</si>
  <si>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</si>
  <si>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</si>
  <si>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</si>
  <si>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</si>
  <si>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</si>
  <si>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</si>
  <si>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</si>
  <si>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</si>
  <si>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</si>
  <si>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</si>
  <si>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</si>
  <si>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</si>
  <si>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</si>
  <si>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</si>
  <si>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</si>
  <si>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</si>
  <si>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</si>
  <si>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</si>
  <si>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</si>
  <si>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</si>
  <si>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</si>
  <si>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</si>
  <si>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</si>
  <si>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</si>
  <si>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</si>
  <si>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</si>
  <si>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</si>
  <si>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</si>
  <si>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</si>
  <si>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</si>
  <si>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</si>
  <si>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</si>
  <si>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</si>
  <si>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</si>
  <si>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</si>
  <si>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</si>
  <si>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</si>
  <si>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</si>
  <si>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</si>
  <si>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</si>
  <si>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</si>
  <si>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</si>
  <si>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</si>
  <si>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</si>
  <si>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</si>
  <si>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</si>
  <si>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</si>
  <si>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</si>
  <si>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</si>
  <si>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</si>
  <si>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</si>
  <si>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</si>
  <si>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</si>
  <si>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</si>
  <si>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</si>
  <si>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</si>
  <si>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</si>
  <si>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</si>
  <si>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</si>
  <si>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</si>
  <si>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</si>
  <si>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</si>
  <si>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</si>
  <si>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</si>
  <si>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</si>
  <si>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</si>
  <si>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</si>
  <si>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</si>
  <si>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</si>
  <si>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</si>
  <si>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</si>
  <si>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</si>
  <si>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</si>
  <si>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</si>
  <si>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</si>
  <si>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</si>
  <si>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</si>
  <si>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</si>
  <si>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</si>
  <si>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</si>
  <si>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</si>
  <si>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</si>
  <si>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</si>
  <si>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</si>
  <si>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</si>
  <si>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</si>
  <si>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</si>
  <si>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</si>
  <si>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</si>
  <si>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</si>
  <si>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</si>
  <si>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</si>
  <si>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</si>
  <si>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</si>
  <si>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</si>
  <si>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</si>
  <si>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</si>
  <si>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</si>
  <si>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</si>
  <si>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</si>
  <si>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</si>
  <si>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</si>
  <si>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</si>
  <si>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</si>
  <si>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</si>
  <si>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</si>
  <si>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</si>
  <si>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</si>
  <si>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</si>
  <si>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</si>
  <si>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</si>
  <si>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</si>
  <si>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</si>
  <si>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</si>
  <si>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</si>
  <si>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</si>
  <si>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</si>
  <si>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</si>
  <si>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</si>
  <si>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</si>
  <si>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</si>
  <si>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</si>
  <si>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</si>
  <si>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</si>
  <si>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</si>
  <si>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</si>
  <si>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</si>
  <si>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</si>
  <si>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</si>
  <si>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</si>
  <si>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</si>
  <si>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</si>
  <si>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</si>
  <si>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</si>
  <si>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</si>
  <si>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</si>
  <si>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</si>
  <si>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</si>
  <si>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</si>
  <si>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</si>
  <si>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</si>
  <si>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</si>
  <si>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</si>
  <si>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</si>
  <si>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</si>
  <si>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</si>
  <si>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</si>
  <si>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</si>
  <si>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</si>
  <si>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</si>
  <si>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</si>
  <si>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</si>
  <si>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</si>
  <si>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</si>
  <si>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</si>
  <si>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</si>
  <si>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</si>
  <si>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</si>
  <si>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</si>
  <si>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</si>
  <si>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</si>
  <si>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</si>
  <si>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</si>
  <si>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</si>
  <si>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</si>
  <si>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</si>
  <si>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</si>
  <si>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</si>
  <si>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</si>
  <si>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</si>
  <si>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</si>
  <si>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</si>
  <si>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</si>
  <si>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</si>
  <si>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</si>
  <si>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</si>
  <si>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</si>
  <si>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</si>
  <si>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</si>
  <si>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</si>
  <si>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</si>
  <si>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</si>
  <si>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</si>
  <si>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</si>
  <si>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</si>
  <si>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</si>
  <si>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</si>
  <si>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</si>
  <si>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</si>
  <si>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</si>
  <si>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</si>
  <si>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</si>
  <si>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</si>
  <si>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</si>
  <si>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</si>
  <si>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</si>
  <si>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</si>
  <si>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</si>
  <si>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</si>
  <si>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</si>
  <si>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</si>
  <si>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</si>
  <si>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</si>
  <si>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</si>
  <si>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</si>
  <si>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</si>
  <si>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</si>
  <si>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</si>
  <si>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</si>
  <si>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</si>
  <si>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</si>
  <si>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</si>
  <si>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</si>
  <si>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</si>
  <si>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</si>
  <si>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</si>
  <si>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</si>
  <si>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</si>
  <si>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</si>
  <si>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</si>
  <si>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</si>
  <si>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</si>
  <si>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</si>
  <si>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</si>
  <si>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</si>
  <si>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</si>
  <si>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</si>
  <si>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</si>
  <si>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</si>
  <si>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</si>
  <si>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</si>
  <si>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</si>
  <si>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</si>
  <si>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</si>
  <si>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</si>
  <si>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</si>
  <si>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</si>
  <si>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</si>
  <si>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</si>
  <si>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</si>
  <si>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</si>
  <si>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</si>
  <si>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</si>
  <si>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</si>
  <si>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</si>
  <si>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</si>
  <si>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</si>
  <si>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</si>
  <si>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</si>
  <si>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</si>
  <si>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</si>
  <si>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</si>
  <si>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</si>
  <si>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</si>
  <si>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</si>
  <si>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</si>
  <si>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</si>
  <si>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</si>
  <si>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</si>
  <si>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</si>
  <si>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</si>
  <si>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</si>
  <si>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</si>
  <si>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</si>
  <si>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</si>
  <si>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</si>
  <si>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</si>
  <si>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</si>
  <si>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</si>
  <si>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</si>
  <si>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</si>
  <si>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</si>
  <si>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</si>
  <si>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</si>
  <si>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</si>
  <si>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</si>
  <si>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</si>
  <si>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</si>
  <si>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</si>
  <si>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</si>
  <si>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</si>
  <si>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</si>
  <si>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</si>
  <si>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</si>
  <si>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</si>
  <si>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</si>
  <si>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</si>
  <si>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</si>
  <si>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</si>
  <si>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</si>
  <si>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</si>
  <si>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</si>
  <si>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</si>
  <si>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</si>
  <si>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</si>
  <si>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</si>
  <si>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</si>
  <si>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</si>
  <si>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</si>
  <si>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</si>
  <si>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</si>
  <si>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</si>
  <si>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</si>
  <si>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</si>
  <si>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</si>
  <si>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</si>
  <si>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</si>
  <si>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</si>
  <si>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</si>
  <si>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</si>
  <si>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</si>
  <si>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</si>
  <si>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</si>
  <si>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</si>
  <si>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</si>
  <si>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</si>
  <si>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</si>
  <si>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</si>
  <si>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</si>
  <si>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</si>
  <si>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</si>
  <si>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</si>
  <si>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</si>
  <si>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</si>
  <si>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</si>
  <si>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</si>
  <si>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</si>
  <si>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</si>
  <si>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</si>
  <si>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</si>
  <si>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</si>
  <si>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</si>
  <si>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</si>
  <si>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</si>
  <si>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</si>
  <si>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</si>
  <si>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</si>
  <si>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</si>
  <si>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</si>
  <si>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</si>
  <si>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</si>
  <si>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</si>
  <si>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</si>
  <si>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</si>
  <si>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</si>
  <si>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</si>
  <si>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</si>
  <si>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</si>
  <si>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</si>
  <si>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</si>
  <si>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</si>
  <si>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</si>
  <si>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</si>
  <si>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</si>
  <si>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</si>
  <si>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</si>
  <si>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</si>
  <si>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</si>
  <si>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</si>
  <si>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</si>
  <si>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</si>
  <si>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</si>
  <si>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</si>
  <si>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</si>
  <si>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</si>
  <si>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</si>
  <si>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</si>
  <si>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</si>
  <si>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</si>
  <si>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</si>
  <si>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</si>
  <si>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</si>
  <si>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</si>
  <si>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</si>
  <si>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</si>
  <si>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</si>
  <si>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</si>
  <si>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</si>
  <si>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</si>
  <si>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</si>
  <si>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</si>
  <si>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</si>
  <si>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</si>
  <si>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</si>
  <si>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</si>
  <si>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</si>
  <si>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</si>
  <si>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</si>
  <si>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</si>
  <si>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</si>
  <si>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</si>
  <si>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</si>
  <si>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</si>
  <si>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</si>
  <si>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</si>
  <si>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</si>
  <si>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</si>
  <si>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</si>
  <si>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</si>
  <si>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</si>
  <si>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</si>
  <si>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</si>
  <si>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</si>
  <si>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</si>
  <si>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</si>
  <si>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</si>
  <si>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</si>
  <si>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</si>
  <si>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</si>
  <si>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</si>
  <si>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</si>
  <si>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</si>
  <si>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</si>
  <si>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</si>
  <si>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</si>
  <si>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</si>
  <si>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</si>
  <si>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</si>
  <si>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</si>
  <si>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</si>
  <si>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</si>
  <si>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</si>
  <si>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</si>
  <si>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</si>
  <si>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</si>
  <si>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</si>
  <si>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</si>
  <si>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</si>
  <si>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</si>
  <si>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</si>
  <si>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</si>
  <si>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</si>
  <si>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</si>
  <si>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</si>
  <si>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</si>
  <si>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</si>
  <si>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</si>
  <si>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</si>
  <si>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</si>
  <si>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</si>
  <si>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</si>
  <si>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</si>
  <si>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</si>
  <si>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</si>
  <si>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</si>
  <si>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</si>
  <si>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</si>
  <si>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</si>
  <si>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</si>
  <si>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</si>
  <si>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</si>
  <si>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</si>
  <si>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</si>
  <si>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</si>
  <si>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</si>
  <si>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</si>
  <si>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</si>
  <si>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</si>
  <si>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</si>
  <si>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</si>
  <si>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</si>
  <si>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</si>
  <si>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</si>
  <si>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</si>
  <si>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</si>
  <si>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</si>
  <si>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</si>
  <si>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</si>
  <si>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</si>
  <si>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</si>
  <si>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</si>
  <si>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</si>
  <si>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</si>
  <si>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</si>
  <si>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</si>
  <si>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</si>
  <si>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</si>
  <si>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</si>
  <si>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</si>
  <si>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</si>
  <si>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</si>
  <si>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</si>
  <si>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</si>
  <si>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</si>
  <si>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</si>
  <si>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</si>
  <si>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</si>
  <si>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</si>
  <si>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</si>
  <si>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</si>
  <si>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</si>
  <si>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</si>
  <si>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</si>
  <si>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</si>
  <si>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</si>
  <si>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</si>
  <si>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</si>
  <si>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</si>
  <si>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</si>
  <si>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</si>
  <si>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</si>
  <si>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</si>
  <si>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</si>
  <si>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</si>
  <si>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</si>
  <si>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</si>
  <si>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</si>
  <si>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</si>
  <si>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</si>
  <si>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</si>
  <si>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</si>
  <si>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</si>
  <si>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</si>
  <si>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</si>
  <si>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</si>
  <si>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</si>
  <si>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</si>
  <si>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</si>
  <si>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</si>
  <si>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</si>
  <si>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</si>
  <si>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</si>
  <si>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</si>
  <si>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</si>
  <si>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</si>
  <si>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</si>
  <si>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</si>
  <si>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</si>
  <si>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</si>
  <si>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</si>
  <si>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</si>
  <si>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</si>
  <si>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</si>
  <si>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</si>
  <si>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</si>
  <si>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</si>
  <si>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</si>
  <si>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</si>
  <si>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</si>
  <si>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</si>
  <si>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</si>
  <si>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</si>
  <si>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</si>
  <si>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</si>
  <si>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</si>
  <si>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</si>
  <si>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</si>
  <si>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</si>
  <si>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</si>
  <si>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</si>
  <si>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</si>
  <si>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</si>
  <si>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</si>
  <si>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</si>
  <si>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</si>
  <si>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</si>
  <si>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</si>
  <si>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</si>
  <si>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</si>
  <si>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</si>
  <si>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</si>
  <si>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</si>
  <si>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</si>
  <si>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</si>
  <si>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</si>
  <si>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</si>
  <si>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</si>
  <si>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</si>
  <si>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</si>
  <si>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</si>
  <si>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</si>
  <si>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</si>
  <si>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</si>
  <si>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</si>
  <si>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</si>
  <si>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</si>
  <si>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</si>
  <si>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</si>
  <si>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</si>
  <si>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</si>
  <si>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</si>
  <si>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</si>
  <si>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</si>
  <si>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</si>
  <si>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</si>
  <si>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</si>
  <si>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</si>
  <si>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</si>
  <si>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</si>
  <si>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</si>
  <si>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</si>
  <si>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</si>
  <si>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</si>
  <si>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</si>
  <si>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</si>
  <si>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</si>
  <si>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</si>
  <si>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</si>
  <si>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</si>
  <si>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</si>
  <si>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</si>
  <si>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</si>
  <si>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</si>
  <si>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</si>
  <si>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</si>
  <si>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</si>
  <si>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</si>
  <si>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</si>
  <si>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</si>
  <si>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</si>
  <si>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</si>
  <si>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</si>
  <si>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</si>
  <si>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</si>
  <si>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</si>
  <si>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</si>
  <si>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</si>
  <si>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</si>
  <si>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</si>
  <si>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</si>
  <si>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</si>
  <si>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</si>
  <si>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</si>
  <si>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</si>
  <si>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</si>
  <si>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</si>
  <si>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</si>
  <si>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</si>
  <si>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</si>
  <si>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</si>
  <si>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</si>
  <si>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</si>
  <si>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</si>
  <si>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</si>
  <si>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</si>
  <si>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</si>
  <si>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</si>
  <si>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</si>
  <si>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</si>
  <si>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</si>
  <si>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</si>
  <si>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</si>
  <si>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</si>
  <si>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</si>
  <si>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</si>
  <si>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</si>
  <si>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</si>
  <si>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</si>
  <si>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</si>
  <si>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</si>
  <si>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</si>
  <si>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</si>
  <si>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</si>
  <si>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</si>
  <si>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</si>
  <si>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</si>
  <si>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</si>
  <si>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</si>
  <si>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</si>
  <si>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</si>
  <si>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</si>
  <si>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</si>
  <si>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</si>
  <si>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</si>
  <si>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</si>
  <si>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</si>
  <si>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</si>
  <si>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</si>
  <si>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</si>
  <si>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</si>
  <si>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</si>
  <si>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</si>
  <si>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</si>
  <si>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</si>
  <si>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</si>
  <si>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</si>
  <si>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</si>
  <si>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</si>
  <si>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</si>
  <si>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</si>
  <si>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</si>
  <si>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</si>
  <si>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</si>
  <si>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</si>
  <si>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</si>
  <si>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</si>
  <si>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</si>
  <si>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</si>
  <si>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</si>
  <si>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</si>
  <si>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</si>
  <si>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</si>
  <si>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</si>
  <si>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</si>
  <si>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</si>
  <si>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</si>
  <si>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</si>
  <si>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</si>
  <si>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</si>
  <si>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</si>
  <si>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</si>
  <si>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</si>
  <si>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</si>
  <si>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</si>
  <si>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</si>
  <si>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</si>
  <si>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</si>
  <si>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</si>
  <si>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</si>
  <si>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</si>
  <si>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</si>
  <si>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</si>
  <si>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</si>
  <si>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</si>
  <si>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</si>
  <si>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</si>
  <si>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</si>
  <si>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</si>
  <si>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</si>
  <si>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</si>
  <si>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</si>
  <si>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</si>
  <si>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</si>
  <si>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</si>
  <si>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</si>
  <si>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</si>
  <si>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</si>
  <si>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</si>
  <si>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</si>
  <si>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</si>
  <si>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</si>
  <si>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</si>
  <si>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</si>
  <si>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</si>
  <si>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</si>
  <si>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</si>
  <si>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</si>
  <si>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</si>
  <si>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</si>
  <si>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</si>
  <si>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</si>
  <si>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</si>
  <si>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</si>
  <si>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</si>
  <si>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</si>
  <si>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</si>
  <si>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</si>
  <si>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</si>
  <si>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</si>
  <si>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</si>
  <si>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</si>
  <si>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</si>
  <si>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</si>
  <si>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</si>
  <si>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</si>
  <si>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</si>
  <si>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</si>
  <si>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</si>
  <si>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</si>
  <si>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</si>
  <si>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</si>
  <si>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</si>
  <si>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</si>
  <si>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</si>
  <si>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</si>
  <si>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</si>
  <si>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</si>
  <si>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</si>
  <si>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</si>
  <si>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</si>
  <si>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</si>
  <si>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</si>
  <si>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</si>
  <si>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</si>
  <si>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</si>
  <si>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</si>
  <si>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</si>
  <si>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</si>
  <si>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</si>
  <si>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</si>
  <si>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</si>
  <si>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</si>
  <si>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</si>
  <si>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</si>
  <si>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</si>
  <si>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</si>
  <si>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</si>
  <si>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</si>
  <si>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</si>
  <si>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</si>
  <si>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</si>
  <si>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</si>
  <si>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</si>
  <si>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</si>
  <si>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</si>
  <si>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</si>
  <si>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</si>
  <si>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</si>
  <si>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</si>
  <si>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</si>
  <si>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</si>
  <si>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</si>
  <si>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</si>
  <si>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</si>
  <si>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</si>
  <si>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</si>
  <si>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</si>
  <si>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</si>
  <si>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</si>
  <si>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</si>
  <si>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</si>
  <si>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</si>
  <si>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</si>
  <si>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</si>
  <si>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</si>
  <si>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</si>
  <si>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</si>
  <si>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</si>
  <si>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</si>
  <si>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</si>
  <si>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</si>
  <si>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</si>
  <si>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</si>
  <si>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</si>
  <si>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</si>
  <si>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</si>
  <si>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</si>
  <si>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</si>
  <si>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</si>
  <si>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</si>
  <si>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</si>
  <si>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</si>
  <si>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</si>
  <si>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</si>
  <si>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</si>
  <si>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</si>
  <si>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</si>
  <si>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</si>
  <si>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</si>
  <si>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</si>
  <si>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</si>
  <si>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</si>
  <si>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</si>
  <si>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</si>
  <si>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</si>
  <si>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</si>
  <si>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</si>
  <si>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</si>
  <si>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</si>
  <si>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</si>
  <si>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</si>
  <si>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</si>
  <si>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</si>
  <si>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</si>
  <si>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</si>
  <si>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</si>
  <si>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</si>
  <si>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</si>
  <si>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</si>
  <si>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</si>
  <si>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</si>
  <si>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</si>
  <si>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</si>
  <si>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</si>
  <si>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</si>
  <si>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</si>
  <si>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</si>
  <si>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</si>
  <si>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</si>
  <si>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</si>
  <si>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</si>
  <si>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</si>
  <si>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</si>
  <si>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</si>
  <si>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</si>
  <si>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</si>
  <si>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</si>
  <si>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</si>
  <si>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</si>
  <si>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</si>
  <si>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</si>
  <si>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</si>
  <si>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</si>
  <si>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</si>
  <si>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</si>
  <si>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</si>
  <si>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</si>
  <si>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</si>
  <si>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</si>
  <si>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</si>
  <si>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</si>
  <si>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</si>
  <si>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</si>
  <si>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</si>
  <si>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</si>
  <si>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</si>
  <si>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</si>
  <si>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</si>
  <si>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</si>
  <si>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</si>
  <si>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</si>
  <si>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</si>
  <si>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</si>
  <si>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</si>
  <si>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</si>
  <si>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</si>
  <si>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</si>
  <si>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</si>
  <si>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</si>
  <si>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</si>
  <si>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</si>
  <si>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</si>
  <si>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</si>
  <si>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</si>
  <si>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</si>
  <si>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</si>
  <si>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</si>
  <si>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</si>
  <si>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</si>
  <si>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</si>
  <si>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</si>
  <si>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</si>
  <si>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</si>
  <si>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</si>
  <si>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</si>
  <si>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</si>
  <si>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</si>
  <si>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</si>
  <si>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</si>
  <si>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</si>
  <si>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</si>
  <si>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</si>
  <si>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</si>
  <si>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</si>
  <si>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</si>
  <si>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</si>
  <si>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</si>
  <si>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</si>
  <si>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</si>
  <si>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</si>
  <si>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</si>
  <si>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</si>
  <si>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</si>
  <si>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</si>
  <si>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</si>
  <si>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</si>
  <si>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</si>
  <si>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</si>
  <si>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</si>
  <si>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</si>
  <si>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</si>
  <si>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</si>
  <si>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</si>
  <si>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</si>
  <si>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</si>
  <si>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</si>
  <si>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</si>
  <si>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</si>
  <si>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</si>
  <si>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</si>
  <si>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</si>
  <si>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</si>
  <si>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</si>
  <si>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</si>
  <si>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</si>
  <si>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</si>
  <si>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</si>
  <si>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</si>
  <si>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</si>
  <si>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</si>
  <si>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</si>
  <si>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</si>
  <si>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</si>
  <si>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</si>
  <si>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</si>
  <si>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</si>
  <si>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</si>
  <si>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</si>
  <si>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</si>
  <si>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</si>
  <si>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</si>
  <si>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</si>
  <si>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</si>
  <si>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</si>
  <si>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</si>
  <si>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</si>
  <si>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</si>
  <si>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</si>
  <si>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</si>
  <si>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</si>
  <si>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</si>
  <si>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</si>
  <si>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</si>
  <si>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</si>
  <si>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</si>
  <si>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</si>
  <si>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</si>
  <si>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</si>
  <si>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</si>
  <si>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</si>
  <si>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</si>
  <si>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</si>
  <si>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</si>
  <si>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</si>
  <si>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</si>
  <si>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</si>
  <si>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</si>
  <si>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</si>
  <si>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</si>
  <si>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</si>
  <si>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</si>
  <si>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</si>
  <si>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</si>
  <si>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</si>
  <si>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</si>
  <si>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</si>
  <si>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</si>
  <si>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</si>
  <si>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</si>
  <si>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</si>
  <si>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</si>
  <si>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</si>
  <si>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</si>
  <si>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</si>
  <si>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</si>
  <si>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</si>
  <si>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</si>
  <si>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</si>
  <si>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</si>
  <si>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</si>
  <si>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</si>
  <si>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</si>
  <si>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</si>
  <si>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</si>
  <si>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</si>
  <si>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</si>
  <si>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</si>
  <si>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</si>
  <si>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</si>
  <si>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</si>
  <si>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</si>
  <si>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</si>
  <si>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</si>
  <si>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</si>
  <si>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</si>
  <si>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</si>
  <si>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</si>
  <si>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</si>
  <si>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</si>
  <si>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</si>
  <si>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</si>
  <si>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</si>
  <si>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</si>
  <si>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</si>
  <si>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</si>
  <si>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</si>
  <si>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</si>
  <si>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</si>
  <si>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</si>
  <si>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</si>
  <si>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</si>
  <si>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</si>
  <si>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</si>
  <si>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</si>
  <si>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</si>
  <si>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</si>
  <si>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</si>
  <si>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</si>
  <si>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</si>
  <si>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</si>
  <si>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</si>
  <si>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</si>
  <si>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</si>
  <si>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</si>
  <si>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</si>
  <si>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</si>
  <si>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</si>
  <si>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</si>
  <si>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</si>
  <si>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</si>
  <si>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</si>
  <si>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</si>
  <si>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</si>
  <si>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</si>
  <si>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</si>
  <si>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</si>
  <si>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</si>
  <si>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</si>
  <si>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</si>
  <si>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</si>
  <si>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</si>
  <si>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</si>
  <si>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</si>
  <si>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</si>
  <si>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</si>
  <si>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</si>
  <si>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</si>
  <si>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</si>
  <si>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</si>
  <si>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</si>
  <si>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</si>
  <si>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</si>
  <si>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</si>
  <si>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</si>
  <si>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</si>
  <si>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</si>
  <si>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</si>
  <si>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</si>
  <si>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</si>
  <si>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</si>
  <si>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</si>
  <si>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</si>
  <si>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</si>
  <si>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</si>
  <si>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</si>
  <si>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</si>
  <si>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</si>
  <si>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</si>
  <si>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</si>
  <si>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</si>
  <si>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</si>
  <si>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</si>
  <si>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</si>
  <si>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</si>
  <si>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</si>
  <si>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</si>
  <si>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</si>
  <si>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</si>
  <si>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</si>
  <si>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</si>
  <si>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</si>
  <si>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</si>
  <si>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</si>
  <si>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</si>
  <si>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</si>
  <si>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</si>
  <si>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</si>
  <si>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</si>
  <si>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</si>
  <si>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</si>
  <si>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</si>
  <si>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</si>
  <si>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</si>
  <si>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</si>
  <si>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</si>
  <si>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</si>
  <si>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</si>
  <si>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</si>
  <si>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</si>
  <si>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</si>
  <si>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</si>
  <si>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</si>
  <si>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</si>
  <si>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</si>
  <si>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</si>
  <si>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</si>
  <si>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</si>
  <si>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</si>
  <si>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</si>
  <si>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</si>
  <si>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</si>
  <si>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</si>
  <si>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</si>
  <si>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</si>
  <si>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</si>
  <si>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</si>
  <si>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</si>
  <si>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</si>
  <si>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</si>
  <si>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</si>
  <si>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</si>
  <si>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</si>
  <si>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</si>
  <si>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</si>
  <si>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</si>
  <si>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</si>
  <si>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</si>
  <si>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</si>
  <si>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</si>
  <si>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</si>
  <si>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</si>
  <si>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</si>
  <si>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</si>
  <si>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</si>
  <si>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</si>
  <si>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</si>
  <si>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</si>
  <si>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</si>
  <si>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</si>
  <si>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</si>
  <si>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</si>
  <si>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</si>
  <si>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</si>
  <si>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</si>
  <si>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</si>
  <si>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</si>
  <si>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</si>
  <si>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</si>
  <si>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</si>
  <si>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</si>
  <si>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</si>
  <si>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</si>
  <si>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</si>
  <si>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</si>
  <si>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</si>
  <si>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</si>
  <si>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</si>
  <si>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</si>
  <si>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</si>
  <si>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</si>
  <si>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</si>
  <si>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</si>
  <si>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</si>
  <si>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</si>
  <si>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</si>
  <si>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</si>
  <si>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</si>
  <si>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</si>
  <si>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</si>
  <si>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</si>
  <si>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</si>
  <si>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</si>
  <si>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</si>
  <si>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</si>
  <si>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</si>
  <si>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</si>
  <si>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</si>
  <si>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</si>
  <si>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</si>
  <si>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</si>
  <si>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</si>
  <si>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</si>
  <si>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</si>
  <si>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</si>
  <si>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</si>
  <si>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</si>
  <si>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</si>
  <si>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</si>
  <si>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</si>
  <si>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</si>
  <si>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</si>
  <si>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</si>
  <si>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</si>
  <si>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</si>
  <si>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</si>
  <si>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</si>
  <si>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</si>
  <si>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</si>
  <si>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</si>
  <si>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</si>
  <si>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</si>
  <si>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</si>
  <si>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</si>
  <si>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</si>
  <si>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</si>
  <si>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</si>
  <si>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</si>
  <si>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</si>
  <si>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</si>
  <si>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</si>
  <si>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</si>
  <si>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</si>
  <si>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</si>
  <si>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</si>
  <si>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</si>
  <si>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</si>
  <si>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</si>
  <si>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</si>
  <si>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</si>
  <si>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</si>
  <si>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</si>
  <si>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</si>
  <si>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</si>
  <si>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</si>
  <si>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</si>
  <si>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</si>
  <si>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</si>
  <si>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</si>
  <si>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</si>
  <si>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</si>
  <si>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</si>
  <si>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</si>
  <si>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</si>
  <si>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</si>
  <si>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</si>
  <si>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</si>
  <si>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</si>
  <si>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</si>
  <si>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</si>
  <si>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</si>
  <si>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</si>
  <si>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</si>
  <si>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</si>
  <si>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</si>
  <si>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</si>
  <si>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</si>
  <si>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</si>
  <si>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</si>
  <si>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</si>
  <si>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</si>
  <si>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</si>
  <si>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</si>
  <si>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</si>
  <si>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</si>
  <si>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</si>
  <si>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</si>
  <si>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</si>
  <si>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</si>
  <si>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</si>
  <si>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</si>
  <si>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</si>
  <si>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</si>
  <si>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</si>
  <si>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</si>
  <si>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</si>
  <si>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</si>
  <si>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</si>
  <si>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</si>
  <si>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</si>
  <si>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</si>
  <si>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</si>
  <si>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</si>
  <si>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</si>
  <si>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</si>
  <si>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</si>
  <si>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</si>
  <si>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</si>
  <si>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</si>
  <si>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</si>
  <si>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</si>
  <si>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</si>
  <si>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</si>
  <si>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</si>
  <si>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</si>
  <si>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</si>
  <si>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</si>
  <si>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</si>
  <si>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</si>
  <si>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</si>
  <si>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</si>
  <si>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</si>
  <si>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</si>
  <si>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</si>
  <si>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</si>
  <si>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</si>
  <si>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</si>
  <si>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</si>
  <si>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</si>
  <si>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</si>
  <si>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</si>
  <si>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</si>
  <si>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</si>
  <si>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</si>
  <si>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</si>
  <si>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</si>
  <si>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</si>
  <si>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</si>
  <si>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</si>
  <si>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</si>
  <si>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</si>
  <si>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</si>
  <si>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</si>
  <si>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</si>
  <si>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</si>
  <si>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</si>
  <si>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</si>
  <si>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</si>
  <si>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</si>
  <si>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</si>
  <si>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</si>
  <si>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</si>
  <si>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</si>
  <si>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</si>
  <si>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</si>
  <si>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</si>
  <si>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</si>
  <si>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</si>
  <si>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</si>
  <si>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</si>
  <si>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</si>
  <si>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</si>
  <si>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</si>
  <si>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</si>
  <si>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</si>
  <si>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</si>
  <si>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</si>
  <si>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</si>
  <si>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</si>
  <si>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</si>
  <si>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</si>
  <si>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</si>
  <si>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</si>
  <si>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</si>
  <si>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</si>
  <si>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</si>
  <si>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</si>
  <si>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</si>
  <si>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</si>
  <si>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</si>
  <si>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</si>
  <si>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</si>
  <si>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</si>
  <si>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</si>
  <si>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</si>
  <si>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</si>
  <si>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</si>
  <si>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</si>
  <si>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</si>
  <si>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</si>
  <si>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</si>
  <si>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</si>
  <si>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</si>
  <si>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</si>
  <si>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</si>
  <si>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</si>
  <si>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</si>
  <si>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</si>
  <si>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</si>
  <si>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</si>
  <si>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</si>
  <si>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</si>
  <si>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</si>
  <si>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</si>
  <si>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</si>
  <si>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</si>
  <si>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</si>
  <si>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</si>
  <si>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</si>
  <si>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</si>
  <si>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</si>
  <si>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</si>
  <si>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</si>
  <si>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</si>
  <si>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</si>
  <si>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</si>
  <si>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</si>
  <si>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</si>
  <si>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</si>
  <si>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</si>
  <si>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</si>
  <si>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</si>
  <si>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</si>
  <si>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</si>
  <si>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</si>
  <si>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</si>
  <si>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</si>
  <si>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</si>
  <si>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</si>
  <si>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</si>
  <si>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</si>
  <si>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</si>
  <si>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</si>
  <si>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</si>
  <si>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</si>
  <si>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</si>
  <si>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</si>
  <si>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</si>
  <si>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</si>
  <si>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</si>
  <si>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</si>
  <si>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</si>
  <si>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</si>
  <si>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</si>
  <si>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</si>
  <si>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</si>
  <si>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</si>
  <si>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</si>
  <si>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</si>
  <si>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</si>
  <si>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</si>
  <si>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</si>
  <si>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</si>
  <si>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</si>
  <si>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</si>
  <si>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</si>
  <si>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</si>
  <si>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</si>
  <si>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</si>
  <si>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</si>
  <si>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</si>
  <si>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</si>
  <si>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</si>
  <si>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</si>
  <si>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</si>
  <si>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</si>
  <si>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</si>
  <si>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</si>
  <si>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</si>
  <si>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</si>
  <si>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</si>
  <si>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</si>
  <si>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</si>
  <si>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</si>
  <si>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</si>
  <si>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</si>
  <si>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</si>
  <si>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</si>
  <si>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</si>
  <si>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</si>
  <si>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</si>
  <si>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</si>
  <si>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</si>
  <si>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</si>
  <si>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</si>
  <si>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</si>
  <si>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</si>
  <si>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</si>
  <si>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</si>
  <si>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</si>
  <si>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</si>
  <si>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</si>
  <si>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</si>
  <si>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</si>
  <si>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</si>
  <si>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</si>
  <si>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</si>
  <si>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</si>
  <si>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</si>
  <si>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</si>
  <si>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</si>
  <si>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</si>
  <si>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</si>
  <si>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</si>
  <si>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</si>
  <si>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</si>
  <si>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</si>
  <si>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</si>
  <si>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</si>
  <si>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</si>
  <si>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</si>
  <si>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</si>
  <si>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</si>
  <si>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</si>
  <si>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</si>
  <si>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</si>
  <si>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</si>
  <si>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</si>
  <si>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</si>
  <si>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</si>
  <si>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</si>
  <si>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</si>
  <si>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</si>
  <si>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</si>
  <si>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</si>
  <si>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</si>
  <si>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</si>
  <si>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</si>
  <si>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</si>
  <si>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</si>
  <si>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</si>
  <si>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</si>
  <si>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</si>
  <si>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</si>
  <si>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</si>
  <si>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</si>
  <si>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</si>
  <si>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</si>
  <si>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</si>
  <si>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</si>
  <si>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</si>
  <si>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</si>
  <si>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</si>
  <si>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</si>
  <si>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</si>
  <si>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</si>
  <si>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</si>
  <si>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</si>
  <si>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</si>
  <si>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</si>
  <si>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</si>
  <si>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</si>
  <si>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</si>
  <si>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</si>
  <si>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</si>
  <si>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</si>
  <si>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</si>
  <si>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</si>
  <si>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</si>
  <si>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</si>
  <si>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</si>
  <si>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</si>
  <si>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</si>
  <si>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</si>
  <si>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</si>
  <si>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</si>
  <si>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</si>
  <si>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</si>
  <si>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</si>
  <si>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</si>
  <si>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</si>
  <si>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</si>
  <si>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</si>
  <si>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</si>
  <si>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</si>
  <si>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</si>
  <si>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</si>
  <si>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</si>
  <si>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</si>
  <si>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</si>
  <si>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</si>
  <si>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</si>
  <si>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</si>
  <si>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</si>
  <si>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</si>
  <si>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</si>
  <si>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</si>
  <si>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</si>
  <si>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</si>
  <si>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</si>
  <si>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</si>
  <si>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</si>
  <si>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</si>
  <si>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</si>
  <si>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</si>
  <si>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</si>
  <si>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</si>
  <si>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</si>
  <si>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</si>
  <si>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</si>
  <si>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</si>
  <si>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</si>
  <si>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</si>
  <si>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</si>
  <si>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</si>
  <si>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</si>
  <si>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</si>
  <si>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</si>
  <si>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</si>
  <si>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</si>
  <si>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</si>
  <si>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</si>
  <si>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</si>
  <si>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</si>
  <si>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</si>
  <si>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</si>
  <si>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</si>
  <si>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</si>
  <si>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</si>
  <si>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</si>
  <si>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</si>
  <si>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</si>
  <si>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</si>
  <si>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</si>
  <si>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</si>
  <si>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</si>
  <si>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</si>
  <si>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</si>
  <si>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</si>
  <si>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</si>
  <si>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</si>
  <si>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</si>
  <si>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</si>
  <si>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</si>
  <si>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</si>
  <si>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</si>
  <si>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</si>
  <si>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</si>
  <si>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</si>
  <si>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</si>
  <si>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</si>
  <si>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</si>
  <si>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</si>
  <si>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</si>
  <si>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</si>
  <si>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</si>
  <si>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</si>
  <si>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</si>
  <si>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</si>
  <si>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</si>
  <si>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</si>
  <si>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</si>
  <si>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</si>
  <si>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</si>
  <si>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</si>
  <si>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</si>
  <si>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</si>
  <si>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</si>
  <si>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</si>
  <si>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</si>
  <si>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</si>
  <si>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</si>
  <si>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</si>
  <si>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</si>
  <si>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</si>
  <si>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</si>
  <si>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</si>
  <si>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</si>
  <si>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</si>
  <si>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</si>
  <si>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</si>
  <si>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</si>
  <si>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</si>
  <si>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</si>
  <si>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</si>
  <si>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</si>
  <si>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</si>
  <si>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</si>
  <si>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</si>
  <si>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</si>
  <si>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</si>
  <si>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</si>
  <si>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</si>
  <si>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</si>
  <si>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</si>
  <si>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</si>
  <si>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</si>
  <si>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</si>
  <si>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</si>
  <si>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</si>
  <si>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</si>
  <si>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</si>
  <si>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</si>
  <si>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</si>
  <si>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</si>
  <si>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</si>
  <si>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</si>
  <si>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</si>
  <si>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</si>
  <si>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</si>
  <si>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</si>
  <si>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</si>
  <si>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</si>
  <si>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</si>
  <si>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</si>
  <si>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</si>
  <si>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</si>
  <si>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</si>
  <si>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</si>
  <si>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</si>
  <si>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</si>
  <si>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</si>
  <si>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</si>
  <si>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</si>
  <si>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</si>
  <si>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</si>
  <si>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</si>
  <si>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</si>
  <si>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</si>
  <si>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</si>
  <si>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</si>
  <si>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</si>
  <si>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</si>
  <si>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</si>
  <si>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</si>
  <si>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</si>
  <si>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</si>
  <si>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</si>
  <si>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</si>
  <si>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</si>
  <si>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</si>
  <si>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</si>
  <si>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</si>
  <si>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</si>
  <si>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</si>
  <si>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</si>
  <si>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</si>
  <si>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</si>
  <si>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</si>
  <si>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</si>
  <si>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</si>
  <si>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</si>
  <si>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</si>
  <si>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</si>
  <si>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</si>
  <si>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</si>
  <si>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</si>
  <si>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</si>
  <si>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</si>
  <si>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</si>
  <si>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</si>
  <si>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</si>
  <si>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</si>
  <si>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</si>
  <si>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</si>
  <si>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</si>
  <si>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</si>
  <si>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</si>
  <si>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</si>
  <si>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</si>
  <si>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</si>
  <si>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</si>
  <si>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</si>
  <si>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</si>
  <si>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</si>
  <si>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</si>
  <si>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</si>
  <si>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</si>
  <si>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</si>
  <si>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</si>
  <si>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</si>
  <si>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</si>
  <si>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</si>
  <si>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</si>
  <si>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</si>
  <si>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</si>
  <si>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</si>
  <si>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</si>
  <si>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</si>
  <si>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</si>
  <si>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</si>
  <si>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</si>
  <si>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</si>
  <si>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</si>
  <si>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</si>
  <si>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</si>
  <si>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</si>
  <si>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</si>
  <si>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</si>
  <si>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</si>
  <si>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</si>
  <si>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</si>
  <si>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</si>
  <si>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</si>
  <si>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</si>
  <si>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</si>
  <si>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</si>
  <si>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</si>
  <si>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</si>
  <si>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</si>
  <si>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</si>
  <si>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</si>
  <si>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</si>
  <si>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</si>
  <si>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</si>
  <si>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</si>
  <si>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</si>
  <si>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</si>
  <si>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</si>
  <si>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</si>
  <si>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</si>
  <si>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</si>
  <si>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</si>
  <si>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</si>
  <si>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</si>
  <si>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</si>
  <si>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</si>
  <si>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</si>
  <si>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</si>
  <si>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</si>
  <si>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</si>
  <si>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</si>
  <si>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</si>
  <si>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</si>
  <si>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</si>
  <si>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</si>
  <si>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</si>
  <si>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</si>
  <si>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</si>
  <si>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</si>
  <si>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</si>
  <si>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</si>
  <si>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</si>
  <si>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</si>
  <si>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</si>
  <si>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</si>
  <si>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</si>
  <si>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</si>
  <si>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</si>
  <si>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</si>
  <si>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</si>
  <si>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</si>
  <si>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</si>
  <si>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</si>
  <si>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</si>
  <si>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</si>
  <si>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</si>
  <si>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</si>
  <si>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</si>
  <si>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</si>
  <si>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</si>
  <si>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</si>
  <si>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</si>
  <si>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</si>
  <si>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</si>
  <si>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</si>
  <si>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</si>
  <si>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</si>
  <si>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</si>
  <si>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</si>
  <si>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</si>
  <si>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</si>
  <si>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</si>
  <si>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</si>
  <si>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</si>
  <si>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</si>
  <si>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</si>
  <si>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</si>
  <si>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</si>
  <si>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</si>
  <si>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</si>
  <si>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</si>
  <si>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</si>
  <si>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</si>
  <si>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</si>
  <si>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</si>
  <si>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</si>
  <si>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</si>
  <si>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</si>
  <si>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</si>
  <si>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</si>
  <si>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</si>
  <si>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</si>
  <si>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</si>
  <si>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</si>
  <si>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</si>
  <si>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</si>
  <si>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</si>
  <si>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</si>
  <si>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</si>
  <si>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</si>
  <si>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</si>
  <si>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</si>
  <si>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</si>
  <si>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</si>
  <si>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</si>
  <si>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</si>
  <si>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</si>
  <si>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</si>
  <si>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</si>
  <si>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</si>
  <si>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</si>
  <si>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</si>
  <si>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</si>
  <si>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</si>
  <si>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</si>
  <si>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</si>
  <si>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</si>
  <si>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</si>
  <si>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</si>
  <si>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</si>
  <si>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</si>
  <si>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</si>
  <si>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</si>
  <si>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</si>
  <si>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</si>
  <si>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</si>
  <si>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</si>
  <si>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</si>
  <si>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</si>
  <si>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</si>
  <si>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</si>
  <si>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</si>
  <si>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</si>
  <si>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</si>
  <si>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</si>
  <si>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</si>
  <si>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</si>
  <si>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</si>
  <si>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</si>
  <si>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</si>
  <si>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</si>
  <si>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</si>
  <si>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</si>
  <si>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</si>
  <si>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</si>
  <si>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</si>
  <si>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</si>
  <si>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</si>
  <si>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</si>
  <si>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</si>
  <si>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</si>
  <si>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</si>
  <si>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</si>
  <si>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</si>
  <si>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</si>
  <si>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</si>
  <si>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</si>
  <si>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</si>
  <si>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</si>
  <si>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</si>
  <si>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</si>
  <si>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</si>
  <si>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</si>
  <si>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</si>
  <si>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</si>
  <si>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</si>
  <si>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</si>
  <si>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</si>
  <si>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</si>
  <si>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</si>
  <si>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</si>
  <si>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</si>
  <si>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</si>
  <si>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</si>
  <si>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</si>
  <si>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</si>
  <si>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</si>
  <si>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</si>
  <si>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</si>
  <si>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</si>
  <si>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</si>
  <si>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</si>
  <si>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</si>
  <si>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</si>
  <si>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</si>
  <si>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</si>
  <si>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</si>
  <si>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</si>
  <si>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</si>
  <si>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</si>
  <si>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</si>
  <si>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</si>
  <si>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</si>
  <si>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</si>
  <si>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</si>
  <si>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</si>
  <si>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</si>
  <si>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</si>
  <si>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</si>
  <si>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</si>
  <si>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</si>
  <si>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</si>
  <si>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</si>
  <si>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</si>
  <si>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</si>
  <si>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</si>
  <si>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</si>
  <si>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</si>
  <si>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</si>
  <si>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</si>
  <si>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</si>
  <si>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</si>
  <si>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</si>
  <si>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</si>
  <si>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</si>
  <si>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</si>
  <si>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</si>
  <si>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</si>
  <si>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</si>
  <si>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</si>
  <si>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</si>
  <si>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</si>
  <si>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</si>
  <si>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</si>
  <si>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</si>
  <si>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</si>
  <si>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</si>
  <si>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</si>
  <si>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</si>
  <si>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</si>
  <si>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</si>
  <si>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</si>
  <si>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</si>
  <si>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</si>
  <si>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</si>
  <si>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</si>
  <si>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</si>
  <si>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</si>
  <si>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</si>
  <si>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</si>
  <si>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</si>
  <si>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</si>
  <si>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</si>
  <si>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</si>
  <si>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</si>
  <si>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</si>
  <si>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</si>
  <si>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</si>
  <si>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</si>
  <si>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</si>
  <si>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</si>
  <si>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</si>
  <si>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</si>
  <si>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</si>
  <si>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</si>
  <si>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</si>
  <si>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</si>
  <si>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</si>
  <si>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</si>
  <si>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</si>
  <si>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</si>
  <si>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</si>
  <si>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</si>
  <si>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</si>
  <si>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</si>
  <si>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</si>
  <si>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</si>
  <si>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</si>
  <si>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</si>
  <si>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</si>
  <si>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</si>
  <si>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</si>
  <si>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</si>
  <si>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</si>
  <si>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</si>
  <si>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</si>
  <si>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</si>
  <si>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</si>
  <si>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</si>
  <si>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</si>
  <si>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</si>
  <si>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</si>
  <si>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</si>
  <si>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</si>
  <si>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</si>
  <si>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</si>
  <si>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</si>
  <si>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</si>
  <si>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</si>
  <si>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</si>
  <si>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</si>
  <si>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</si>
  <si>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</si>
  <si>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</si>
  <si>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</si>
  <si>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</si>
  <si>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</si>
  <si>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</si>
  <si>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</si>
  <si>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</si>
  <si>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</si>
  <si>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</si>
  <si>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</si>
  <si>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</si>
  <si>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</si>
  <si>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</si>
  <si>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</si>
  <si>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</si>
  <si>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</si>
  <si>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</si>
  <si>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</si>
  <si>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</si>
  <si>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</si>
  <si>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</si>
  <si>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</si>
  <si>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</si>
  <si>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</si>
  <si>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</si>
  <si>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</si>
  <si>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</si>
  <si>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</si>
  <si>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</si>
  <si>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</si>
  <si>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</si>
  <si>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</si>
  <si>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</si>
  <si>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</si>
  <si>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</si>
  <si>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</si>
  <si>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</si>
  <si>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</si>
  <si>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</si>
  <si>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</si>
  <si>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</si>
  <si>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</si>
  <si>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</si>
  <si>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</si>
  <si>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</si>
  <si>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</si>
  <si>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</si>
  <si>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</si>
  <si>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</si>
  <si>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</si>
  <si>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</si>
  <si>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</si>
  <si>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</si>
  <si>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</si>
  <si>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</si>
  <si>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</si>
  <si>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</si>
  <si>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</si>
  <si>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</si>
  <si>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</si>
  <si>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</si>
  <si>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</si>
  <si>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</si>
  <si>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</si>
  <si>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</si>
  <si>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</si>
  <si>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</si>
  <si>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</si>
  <si>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</si>
  <si>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</si>
  <si>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</si>
  <si>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</si>
  <si>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</si>
  <si>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</si>
  <si>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</si>
  <si>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</si>
  <si>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</si>
  <si>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</si>
  <si>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</si>
  <si>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</si>
  <si>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</si>
  <si>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</si>
  <si>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</si>
  <si>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</si>
  <si>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</si>
  <si>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</si>
  <si>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</si>
  <si>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</si>
  <si>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</si>
  <si>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</si>
  <si>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</si>
  <si>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</si>
  <si>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</si>
  <si>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</si>
  <si>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</si>
  <si>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</si>
  <si>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</si>
  <si>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</si>
  <si>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</si>
  <si>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</si>
  <si>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</si>
  <si>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</si>
  <si>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</si>
  <si>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</si>
  <si>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</si>
  <si>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</si>
  <si>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</si>
  <si>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</si>
  <si>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</si>
  <si>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</si>
  <si>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</si>
  <si>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</si>
  <si>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</si>
  <si>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</si>
  <si>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</si>
  <si>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</si>
  <si>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</si>
  <si>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</si>
  <si>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</si>
  <si>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</si>
  <si>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</si>
  <si>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</si>
  <si>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</si>
  <si>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</si>
  <si>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</si>
  <si>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</si>
  <si>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</si>
  <si>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</si>
  <si>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</si>
  <si>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</si>
  <si>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</si>
  <si>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</si>
  <si>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</si>
  <si>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</si>
  <si>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</si>
  <si>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</si>
  <si>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</si>
  <si>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</si>
  <si>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</si>
  <si>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</si>
  <si>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</si>
  <si>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</si>
  <si>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</si>
  <si>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</si>
  <si>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</si>
  <si>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</si>
  <si>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</si>
  <si>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</si>
  <si>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</si>
  <si>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</si>
  <si>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</si>
  <si>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</si>
  <si>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</si>
  <si>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</si>
  <si>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</si>
  <si>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</si>
  <si>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</si>
  <si>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</si>
  <si>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</si>
  <si>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</si>
  <si>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</si>
  <si>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</si>
  <si>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</si>
  <si>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</si>
  <si>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</si>
  <si>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</si>
  <si>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</si>
  <si>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</si>
  <si>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</si>
  <si>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</si>
  <si>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</si>
  <si>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</si>
  <si>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</si>
  <si>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</si>
  <si>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</si>
  <si>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</si>
  <si>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</si>
  <si>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</si>
  <si>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</si>
  <si>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</si>
  <si>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</si>
  <si>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</si>
  <si>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</si>
  <si>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</si>
  <si>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</si>
  <si>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</si>
  <si>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</si>
  <si>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</si>
  <si>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</si>
  <si>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</si>
  <si>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</si>
  <si>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</si>
  <si>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</si>
  <si>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</si>
  <si>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</si>
  <si>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</si>
  <si>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</si>
  <si>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</si>
  <si>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</si>
  <si>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</si>
  <si>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</si>
  <si>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</si>
  <si>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</si>
  <si>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</si>
  <si>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</si>
  <si>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</si>
  <si>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</si>
  <si>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</si>
  <si>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</si>
  <si>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</si>
  <si>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</si>
  <si>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</si>
  <si>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</si>
  <si>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</si>
  <si>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</si>
  <si>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</si>
  <si>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</si>
  <si>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</si>
  <si>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</si>
  <si>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</si>
  <si>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</si>
  <si>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</si>
  <si>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</si>
  <si>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</si>
  <si>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</si>
  <si>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</si>
  <si>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</si>
  <si>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</si>
  <si>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</si>
  <si>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</si>
  <si>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</si>
  <si>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</si>
  <si>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</si>
  <si>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</si>
  <si>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</si>
  <si>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</si>
  <si>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</si>
  <si>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</si>
  <si>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</si>
  <si>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</si>
  <si>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</si>
  <si>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</si>
  <si>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</si>
  <si>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</si>
  <si>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</si>
  <si>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</si>
  <si>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</si>
  <si>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</si>
  <si>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</si>
  <si>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</si>
  <si>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</si>
  <si>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</si>
  <si>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</si>
  <si>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</si>
  <si>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</si>
  <si>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</si>
  <si>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</si>
  <si>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</si>
  <si>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</si>
  <si>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</si>
  <si>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</si>
  <si>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</si>
  <si>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</si>
  <si>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</si>
  <si>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</si>
  <si>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</si>
  <si>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</si>
  <si>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</si>
  <si>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</si>
  <si>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</si>
  <si>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</si>
  <si>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</si>
  <si>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</si>
  <si>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</si>
  <si>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</si>
  <si>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</si>
  <si>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</si>
  <si>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</si>
  <si>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</si>
  <si>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</si>
  <si>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</si>
  <si>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</si>
  <si>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</si>
  <si>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</si>
  <si>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</si>
  <si>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</si>
  <si>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</si>
  <si>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</si>
  <si>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</si>
  <si>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</si>
  <si>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</si>
  <si>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</si>
  <si>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</si>
  <si>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</si>
  <si>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</si>
  <si>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</si>
  <si>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</si>
  <si>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</si>
  <si>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</si>
  <si>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</si>
  <si>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</si>
  <si>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</si>
  <si>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</si>
  <si>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</si>
  <si>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</si>
  <si>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</si>
  <si>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</si>
  <si>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</si>
  <si>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</si>
  <si>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</si>
  <si>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</si>
  <si>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</si>
  <si>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</si>
  <si>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</si>
  <si>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</si>
  <si>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</si>
  <si>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</si>
  <si>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</si>
  <si>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</si>
  <si>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</si>
  <si>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</si>
  <si>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</si>
  <si>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</si>
  <si>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</si>
  <si>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</si>
  <si>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</si>
  <si>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</si>
  <si>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</si>
  <si>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</si>
  <si>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</si>
  <si>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</si>
  <si>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</si>
  <si>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</si>
  <si>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</si>
  <si>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</si>
  <si>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</si>
  <si>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</si>
  <si>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</si>
  <si>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</si>
  <si>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</si>
  <si>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</si>
  <si>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</si>
  <si>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</si>
  <si>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</si>
  <si>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</si>
  <si>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</si>
  <si>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</si>
  <si>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</si>
  <si>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</si>
  <si>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</si>
  <si>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</si>
  <si>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</si>
  <si>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</si>
  <si>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</si>
  <si>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</si>
  <si>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</si>
  <si>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</si>
  <si>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</si>
  <si>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</si>
  <si>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</si>
  <si>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</si>
  <si>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</si>
  <si>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</si>
  <si>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</si>
  <si>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</si>
  <si>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</si>
  <si>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</si>
  <si>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</si>
  <si>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</si>
  <si>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</si>
  <si>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</si>
  <si>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</si>
  <si>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</si>
  <si>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</si>
  <si>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</si>
  <si>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</si>
  <si>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</si>
  <si>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</si>
  <si>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</si>
  <si>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</si>
  <si>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</si>
  <si>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</si>
  <si>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</si>
  <si>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</si>
  <si>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</si>
  <si>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</si>
  <si>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</si>
  <si>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</si>
  <si>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</si>
  <si>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</si>
  <si>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</si>
  <si>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</si>
  <si>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</si>
  <si>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</si>
  <si>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</si>
  <si>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</si>
  <si>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</si>
  <si>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</si>
  <si>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</si>
  <si>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</si>
  <si>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</si>
  <si>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</si>
  <si>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</si>
  <si>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</si>
  <si>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</si>
  <si>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</si>
  <si>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</si>
  <si>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</si>
  <si>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</si>
  <si>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</si>
  <si>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</si>
  <si>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</si>
  <si>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</si>
  <si>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</si>
  <si>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</si>
  <si>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</si>
  <si>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</si>
  <si>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</si>
  <si>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</si>
  <si>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</si>
  <si>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</si>
  <si>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</si>
  <si>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</si>
  <si>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</si>
  <si>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</si>
  <si>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</si>
  <si>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</si>
  <si>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</si>
  <si>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</si>
  <si>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</si>
  <si>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</si>
  <si>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</si>
  <si>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</si>
  <si>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</si>
  <si>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</si>
  <si>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</si>
  <si>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</si>
  <si>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</si>
  <si>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</si>
  <si>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</si>
  <si>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</si>
  <si>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</si>
  <si>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</si>
  <si>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</si>
  <si>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</si>
  <si>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</si>
  <si>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</si>
  <si>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</si>
  <si>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</si>
  <si>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</si>
  <si>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</si>
  <si>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</si>
  <si>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</si>
  <si>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</si>
  <si>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</si>
  <si>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</si>
  <si>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</si>
  <si>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</si>
  <si>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</si>
  <si>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</si>
  <si>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</si>
  <si>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</si>
  <si>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</si>
  <si>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</si>
  <si>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</si>
  <si>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</si>
  <si>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</si>
  <si>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</si>
  <si>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</si>
  <si>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</si>
  <si>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</si>
  <si>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</si>
  <si>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</si>
  <si>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</si>
  <si>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</si>
  <si>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</si>
  <si>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</si>
  <si>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</si>
  <si>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</si>
  <si>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</si>
  <si>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</si>
  <si>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</si>
  <si>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</si>
  <si>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</si>
  <si>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</si>
  <si>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</si>
  <si>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</si>
  <si>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</si>
  <si>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</si>
  <si>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</si>
  <si>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</si>
  <si>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</si>
  <si>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</si>
  <si>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</si>
  <si>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</si>
  <si>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</si>
  <si>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</si>
  <si>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</si>
  <si>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</si>
  <si>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</si>
  <si>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</si>
  <si>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</si>
  <si>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</si>
  <si>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</si>
  <si>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</si>
  <si>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</si>
  <si>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</si>
  <si>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</si>
  <si>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</si>
  <si>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</si>
  <si>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</si>
  <si>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</si>
  <si>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</si>
  <si>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</si>
  <si>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</si>
  <si>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</si>
  <si>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</si>
  <si>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</si>
  <si>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</si>
  <si>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</si>
  <si>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</si>
  <si>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</si>
  <si>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</si>
  <si>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</si>
  <si>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</si>
  <si>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</si>
  <si>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</si>
  <si>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</si>
  <si>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</si>
  <si>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</si>
  <si>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</si>
  <si>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</si>
  <si>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</si>
  <si>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</si>
  <si>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</si>
  <si>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</si>
  <si>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</si>
  <si>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</si>
  <si>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</si>
  <si>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</si>
  <si>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</si>
  <si>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</si>
  <si>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</si>
  <si>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</si>
  <si>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</si>
  <si>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</si>
  <si>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</si>
  <si>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</si>
  <si>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</si>
  <si>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</si>
  <si>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</si>
  <si>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</si>
  <si>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</si>
  <si>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</si>
  <si>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</si>
  <si>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</si>
  <si>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</si>
  <si>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</si>
  <si>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</si>
  <si>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</si>
  <si>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</si>
  <si>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</si>
  <si>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</si>
  <si>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</si>
  <si>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</si>
  <si>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</si>
  <si>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</si>
  <si>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</si>
  <si>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</si>
  <si>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</si>
  <si>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</si>
  <si>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</si>
  <si>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</si>
  <si>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</si>
  <si>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</si>
  <si>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</si>
  <si>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</si>
  <si>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</si>
  <si>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</si>
  <si>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</si>
  <si>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</si>
  <si>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</si>
  <si>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</si>
  <si>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</si>
  <si>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</si>
  <si>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</si>
  <si>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</si>
  <si>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</si>
  <si>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</si>
  <si>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</si>
  <si>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</si>
  <si>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</si>
  <si>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</si>
  <si>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</si>
  <si>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</si>
  <si>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</si>
  <si>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</si>
  <si>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</si>
  <si>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</si>
  <si>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</si>
  <si>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</si>
  <si>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</si>
  <si>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</si>
  <si>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</si>
  <si>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</si>
  <si>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</si>
  <si>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</si>
  <si>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</si>
  <si>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</si>
  <si>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</si>
  <si>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</si>
  <si>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</si>
  <si>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</si>
  <si>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</si>
  <si>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</si>
  <si>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</si>
  <si>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</si>
  <si>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</si>
  <si>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</si>
  <si>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</si>
  <si>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</si>
  <si>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</si>
  <si>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</si>
  <si>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</si>
  <si>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</si>
  <si>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</si>
  <si>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</si>
  <si>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</si>
  <si>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</si>
  <si>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</si>
  <si>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</si>
  <si>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</si>
  <si>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</si>
  <si>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</si>
  <si>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</si>
  <si>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</si>
  <si>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</si>
  <si>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</si>
  <si>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</si>
  <si>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</si>
  <si>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</si>
  <si>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</si>
  <si>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</si>
  <si>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</si>
  <si>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</si>
  <si>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</si>
  <si>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</si>
  <si>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</si>
  <si>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</si>
  <si>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</si>
  <si>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</si>
  <si>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</si>
  <si>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</si>
  <si>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</si>
  <si>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</si>
  <si>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</si>
  <si>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</si>
  <si>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</si>
  <si>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</si>
  <si>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</si>
  <si>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</si>
  <si>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</si>
  <si>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</si>
  <si>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</si>
  <si>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</si>
  <si>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</si>
  <si>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</si>
  <si>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</si>
  <si>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</si>
  <si>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</si>
  <si>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</si>
  <si>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</si>
  <si>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</si>
  <si>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</si>
  <si>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</si>
  <si>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</si>
  <si>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</si>
  <si>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</si>
  <si>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</si>
  <si>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</si>
  <si>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</si>
  <si>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</si>
  <si>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</si>
  <si>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</si>
  <si>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</si>
  <si>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</si>
  <si>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</si>
  <si>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</si>
  <si>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</si>
  <si>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</si>
  <si>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</si>
  <si>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</si>
  <si>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</si>
  <si>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</si>
  <si>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</si>
  <si>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</si>
  <si>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</si>
  <si>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</si>
  <si>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</si>
  <si>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</si>
  <si>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</si>
  <si>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</si>
  <si>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</si>
  <si>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</si>
  <si>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</si>
  <si>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</si>
  <si>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</si>
  <si>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</si>
  <si>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</si>
  <si>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</si>
  <si>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</si>
  <si>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</si>
  <si>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</si>
  <si>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</si>
  <si>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</si>
  <si>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</si>
  <si>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</si>
  <si>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</si>
  <si>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</si>
  <si>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</si>
  <si>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</si>
  <si>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</si>
  <si>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</si>
  <si>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</si>
  <si>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</si>
  <si>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</si>
  <si>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</si>
  <si>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</si>
  <si>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</si>
  <si>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</si>
  <si>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</si>
  <si>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</si>
  <si>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</si>
  <si>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</si>
  <si>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</si>
  <si>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</si>
  <si>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</si>
  <si>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</si>
  <si>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</si>
  <si>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</si>
  <si>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</si>
  <si>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</si>
  <si>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</si>
  <si>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</si>
  <si>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</si>
  <si>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</si>
  <si>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</si>
  <si>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</si>
  <si>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</si>
  <si>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</si>
  <si>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</si>
  <si>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</si>
  <si>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</si>
  <si>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</si>
  <si>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</si>
  <si>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</si>
  <si>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</si>
  <si>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</si>
  <si>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</si>
  <si>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</si>
  <si>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</si>
  <si>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</si>
  <si>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</si>
  <si>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</si>
  <si>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</si>
  <si>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</si>
  <si>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</si>
  <si>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</si>
  <si>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</si>
  <si>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</si>
  <si>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</si>
  <si>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</si>
  <si>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</si>
  <si>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</si>
  <si>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</si>
  <si>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</si>
  <si>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</si>
  <si>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</si>
  <si>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</si>
  <si>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</si>
  <si>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</si>
  <si>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</si>
  <si>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</si>
  <si>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</si>
  <si>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</si>
  <si>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</si>
  <si>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</si>
  <si>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</si>
  <si>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</si>
  <si>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</si>
  <si>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</si>
  <si>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</si>
  <si>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</si>
  <si>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</si>
  <si>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</si>
  <si>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</si>
  <si>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</si>
  <si>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</si>
  <si>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</si>
  <si>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</si>
  <si>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</si>
  <si>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</si>
  <si>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</si>
  <si>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</si>
  <si>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</si>
  <si>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</si>
  <si>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</si>
  <si>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</si>
  <si>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</si>
  <si>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</si>
  <si>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</si>
  <si>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</si>
  <si>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</si>
  <si>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</si>
  <si>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</si>
  <si>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</si>
  <si>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</si>
  <si>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</si>
  <si>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</si>
  <si>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</si>
  <si>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</si>
  <si>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</si>
  <si>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</si>
  <si>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</si>
  <si>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</si>
  <si>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</si>
  <si>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</si>
  <si>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</si>
  <si>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</si>
  <si>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</si>
  <si>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</si>
  <si>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</si>
  <si>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</si>
  <si>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</si>
  <si>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</si>
  <si>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</si>
  <si>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</si>
  <si>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</si>
  <si>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</si>
  <si>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</si>
  <si>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</si>
  <si>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</si>
  <si>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</si>
  <si>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</si>
  <si>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</si>
  <si>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</si>
  <si>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</si>
  <si>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</si>
  <si>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</si>
  <si>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</si>
  <si>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</si>
  <si>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</si>
  <si>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</si>
  <si>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</si>
  <si>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</si>
  <si>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</si>
  <si>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</si>
  <si>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</si>
  <si>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</si>
  <si>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</si>
  <si>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</si>
  <si>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</si>
  <si>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</si>
  <si>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</si>
  <si>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</si>
  <si>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</si>
  <si>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</si>
  <si>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</si>
  <si>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</si>
  <si>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</si>
  <si>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</si>
  <si>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</si>
  <si>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</si>
  <si>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</si>
  <si>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</si>
  <si>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</si>
  <si>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</si>
  <si>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</si>
  <si>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</si>
  <si>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</si>
  <si>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</si>
  <si>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</si>
  <si>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</si>
  <si>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</si>
  <si>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</si>
  <si>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</si>
  <si>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</si>
  <si>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</si>
  <si>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</si>
  <si>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</si>
  <si>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</si>
  <si>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</si>
  <si>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</si>
  <si>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</si>
  <si>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</si>
  <si>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</si>
  <si>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</si>
  <si>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</si>
  <si>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</si>
  <si>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</si>
  <si>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</si>
  <si>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</si>
  <si>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</si>
  <si>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</si>
  <si>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</si>
  <si>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</si>
  <si>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</si>
  <si>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</si>
  <si>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</si>
  <si>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</si>
  <si>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</si>
  <si>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</si>
  <si>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</si>
  <si>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</si>
  <si>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</si>
  <si>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</si>
  <si>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</si>
  <si>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</si>
  <si>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</si>
  <si>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</si>
  <si>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</si>
  <si>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</si>
  <si>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</si>
  <si>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</si>
  <si>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</si>
  <si>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</si>
  <si>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</si>
  <si>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</si>
  <si>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</si>
  <si>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</si>
  <si>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</si>
  <si>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</si>
  <si>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</si>
  <si>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</si>
  <si>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</si>
  <si>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</si>
  <si>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</si>
  <si>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</si>
  <si>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</si>
  <si>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</si>
  <si>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</si>
  <si>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</si>
  <si>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</si>
  <si>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</si>
  <si>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</si>
  <si>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</si>
  <si>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</si>
  <si>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</si>
  <si>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</si>
  <si>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</si>
  <si>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</si>
  <si>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</si>
  <si>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</si>
  <si>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</si>
  <si>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</si>
  <si>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</si>
  <si>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</si>
  <si>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</si>
  <si>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</si>
  <si>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</si>
  <si>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</si>
  <si>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</si>
  <si>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</si>
  <si>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</si>
  <si>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</si>
  <si>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</si>
  <si>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</si>
  <si>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</si>
  <si>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</si>
  <si>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</si>
  <si>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</si>
  <si>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</si>
  <si>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</si>
  <si>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</si>
  <si>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</si>
  <si>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</si>
  <si>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</si>
  <si>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</si>
  <si>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</si>
  <si>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</si>
  <si>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</si>
  <si>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</si>
  <si>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</si>
  <si>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</si>
  <si>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</si>
  <si>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</si>
  <si>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</si>
  <si>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</si>
  <si>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</si>
  <si>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</si>
  <si>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</si>
  <si>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</si>
  <si>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</si>
  <si>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</si>
  <si>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</si>
  <si>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</si>
  <si>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</si>
  <si>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</si>
  <si>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</si>
  <si>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</si>
  <si>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</si>
  <si>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</si>
  <si>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</si>
  <si>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</si>
  <si>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</si>
  <si>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</si>
  <si>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</si>
  <si>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</si>
  <si>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</si>
  <si>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</si>
  <si>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</si>
  <si>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</si>
  <si>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</si>
  <si>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</si>
  <si>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</si>
  <si>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</si>
  <si>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</si>
  <si>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</si>
  <si>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</si>
  <si>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</si>
  <si>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</si>
  <si>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</si>
  <si>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</si>
  <si>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</si>
  <si>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</si>
  <si>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</si>
  <si>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</si>
  <si>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</si>
  <si>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</si>
  <si>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</si>
  <si>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</si>
  <si>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</si>
  <si>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</si>
  <si>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</si>
  <si>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</si>
  <si>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</si>
  <si>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</si>
  <si>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</si>
  <si>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</si>
  <si>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</si>
  <si>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</si>
  <si>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</si>
  <si>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</si>
  <si>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</si>
  <si>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</si>
  <si>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</si>
  <si>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</si>
  <si>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</si>
  <si>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</si>
  <si>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</si>
  <si>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</si>
  <si>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</si>
  <si>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</si>
  <si>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</si>
  <si>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</si>
  <si>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</si>
  <si>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</si>
  <si>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</si>
  <si>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</si>
  <si>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</si>
  <si>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</si>
  <si>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</si>
  <si>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</si>
  <si>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</si>
  <si>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</si>
  <si>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</si>
  <si>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</si>
  <si>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</si>
  <si>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</si>
  <si>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</si>
  <si>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</si>
  <si>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</si>
  <si>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</si>
  <si>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</si>
  <si>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</si>
  <si>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</si>
  <si>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</si>
  <si>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</si>
  <si>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</si>
  <si>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</si>
  <si>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</si>
  <si>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</si>
  <si>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</si>
  <si>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</si>
  <si>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</si>
  <si>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</si>
  <si>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</si>
  <si>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</si>
  <si>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</si>
  <si>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</si>
  <si>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</si>
  <si>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</si>
  <si>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</si>
  <si>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</si>
  <si>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</si>
  <si>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</si>
  <si>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</si>
  <si>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</si>
  <si>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</si>
  <si>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</si>
  <si>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</si>
  <si>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</si>
  <si>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</si>
  <si>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</si>
  <si>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</si>
  <si>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</si>
  <si>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</si>
  <si>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</si>
  <si>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</si>
  <si>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</si>
  <si>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</si>
  <si>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</si>
  <si>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</si>
  <si>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</si>
  <si>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</si>
  <si>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</si>
  <si>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</si>
  <si>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</si>
  <si>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</si>
  <si>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</si>
  <si>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</si>
  <si>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</si>
  <si>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</si>
  <si>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</si>
  <si>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</si>
  <si>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</si>
  <si>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</si>
  <si>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</si>
  <si>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</si>
  <si>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</si>
  <si>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</si>
  <si>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</si>
  <si>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</si>
  <si>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</si>
  <si>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</si>
  <si>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</si>
  <si>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</si>
  <si>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</si>
  <si>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</si>
  <si>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</si>
  <si>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</si>
  <si>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</si>
  <si>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</si>
  <si>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</si>
  <si>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</si>
  <si>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</si>
  <si>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</si>
  <si>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</si>
  <si>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</si>
  <si>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</si>
  <si>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</si>
  <si>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</si>
  <si>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</si>
  <si>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</si>
  <si>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</si>
  <si>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</si>
  <si>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</si>
  <si>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</si>
  <si>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</si>
  <si>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</si>
  <si>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</si>
  <si>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</si>
  <si>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</si>
  <si>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</si>
  <si>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</si>
  <si>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</si>
  <si>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</si>
  <si>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</si>
  <si>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</si>
  <si>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</si>
  <si>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</si>
  <si>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</si>
  <si>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</si>
  <si>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</si>
  <si>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</si>
  <si>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</si>
  <si>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</si>
  <si>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</si>
  <si>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</si>
  <si>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</si>
  <si>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</si>
  <si>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</si>
  <si>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</si>
  <si>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</si>
  <si>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</si>
  <si>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</si>
  <si>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</si>
  <si>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</si>
  <si>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</si>
  <si>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</si>
  <si>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</si>
  <si>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</si>
  <si>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</si>
  <si>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</si>
  <si>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</si>
  <si>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</si>
  <si>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</si>
  <si>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</si>
  <si>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</si>
  <si>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</si>
  <si>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</si>
  <si>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</si>
  <si>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</si>
  <si>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</si>
  <si>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</si>
  <si>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</si>
  <si>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</si>
  <si>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</si>
  <si>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</si>
  <si>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</si>
  <si>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</si>
  <si>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</si>
  <si>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</si>
  <si>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</si>
  <si>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</si>
  <si>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</si>
  <si>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</si>
  <si>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</si>
  <si>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</si>
  <si>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</si>
  <si>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</si>
  <si>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</si>
  <si>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</si>
  <si>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</si>
  <si>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</si>
  <si>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</si>
  <si>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</si>
  <si>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</si>
  <si>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</si>
  <si>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</si>
  <si>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</si>
  <si>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</si>
  <si>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</si>
  <si>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</si>
  <si>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</si>
  <si>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</si>
  <si>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</si>
  <si>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</si>
  <si>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</si>
  <si>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</si>
  <si>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</si>
  <si>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</si>
  <si>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</si>
  <si>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</si>
  <si>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</si>
  <si>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</si>
  <si>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</si>
  <si>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</si>
  <si>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</si>
  <si>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</si>
  <si>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</si>
  <si>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</si>
  <si>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</si>
  <si>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</si>
  <si>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</si>
  <si>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</si>
  <si>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</si>
  <si>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</si>
  <si>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</si>
  <si>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</si>
  <si>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</si>
  <si>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</si>
  <si>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</si>
  <si>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</si>
  <si>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</si>
  <si>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</si>
  <si>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</si>
  <si>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</si>
  <si>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</si>
  <si>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</si>
  <si>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</si>
  <si>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</si>
  <si>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</si>
  <si>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</si>
  <si>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</si>
  <si>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</si>
  <si>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</si>
  <si>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</si>
  <si>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</si>
  <si>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</si>
  <si>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</si>
  <si>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</si>
  <si>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</si>
  <si>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</si>
  <si>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</si>
  <si>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</si>
  <si>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</si>
  <si>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</si>
  <si>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</si>
  <si>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</si>
  <si>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</si>
  <si>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</si>
  <si>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</si>
  <si>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</si>
  <si>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</si>
  <si>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</si>
  <si>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</si>
  <si>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</si>
  <si>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</si>
  <si>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</si>
  <si>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</si>
  <si>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</si>
  <si>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</si>
  <si>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</si>
  <si>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</si>
  <si>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</si>
  <si>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</si>
  <si>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</si>
  <si>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</si>
  <si>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</si>
  <si>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</si>
  <si>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</si>
  <si>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</si>
  <si>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</si>
  <si>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</si>
  <si>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</si>
  <si>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</si>
  <si>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</si>
  <si>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</si>
  <si>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</si>
  <si>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</si>
  <si>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</si>
  <si>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</si>
  <si>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</si>
  <si>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</si>
  <si>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</si>
  <si>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</si>
  <si>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</si>
  <si>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</si>
  <si>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</si>
  <si>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</si>
  <si>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</si>
  <si>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</si>
  <si>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</si>
  <si>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</si>
  <si>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</si>
  <si>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</si>
  <si>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</si>
  <si>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</si>
  <si>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</si>
  <si>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</si>
  <si>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</si>
  <si>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</si>
  <si>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</si>
  <si>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</si>
  <si>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</si>
  <si>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</si>
  <si>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</si>
  <si>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</si>
  <si>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</si>
  <si>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</si>
  <si>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</si>
  <si>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</si>
  <si>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</si>
  <si>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</si>
  <si>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</si>
  <si>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</si>
  <si>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</si>
  <si>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</si>
  <si>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</si>
  <si>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</si>
  <si>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</si>
  <si>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</si>
  <si>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</si>
  <si>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</si>
  <si>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</si>
  <si>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</si>
  <si>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</si>
  <si>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</si>
  <si>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</si>
  <si>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</si>
  <si>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</si>
  <si>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</si>
  <si>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</si>
  <si>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</si>
  <si>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</si>
  <si>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</si>
  <si>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</si>
  <si>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</si>
  <si>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</si>
  <si>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</si>
  <si>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</si>
  <si>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</si>
  <si>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</si>
  <si>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</si>
  <si>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</si>
  <si>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</si>
  <si>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</si>
  <si>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</si>
  <si>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</si>
  <si>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</si>
  <si>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</si>
  <si>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</si>
  <si>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</si>
  <si>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</si>
  <si>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</si>
  <si>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</si>
  <si>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</si>
  <si>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</si>
  <si>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</si>
  <si>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</si>
  <si>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</si>
  <si>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</si>
  <si>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</si>
  <si>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</si>
  <si>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</si>
  <si>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</si>
  <si>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</si>
  <si>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</si>
  <si>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</si>
  <si>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</si>
  <si>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</si>
  <si>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</si>
  <si>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</si>
  <si>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</si>
  <si>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</si>
  <si>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</si>
  <si>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</si>
  <si>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</si>
  <si>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</si>
  <si>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</si>
  <si>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</si>
  <si>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</si>
  <si>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</si>
  <si>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</si>
  <si>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</si>
  <si>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</si>
  <si>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</si>
  <si>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</si>
  <si>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</si>
  <si>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</si>
  <si>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</si>
  <si>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</si>
  <si>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</si>
  <si>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</si>
  <si>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</si>
  <si>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</si>
  <si>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</si>
  <si>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</si>
  <si>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</si>
  <si>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</si>
  <si>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</si>
  <si>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</si>
  <si>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</si>
  <si>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</si>
  <si>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</si>
  <si>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</si>
  <si>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</si>
  <si>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</si>
  <si>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</si>
  <si>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</si>
  <si>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</si>
  <si>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</si>
  <si>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</si>
  <si>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</si>
  <si>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</si>
  <si>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</si>
  <si>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</si>
  <si>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</si>
  <si>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</si>
  <si>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</si>
  <si>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</si>
  <si>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</si>
  <si>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</si>
  <si>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</si>
  <si>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</si>
  <si>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</si>
  <si>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</si>
  <si>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</si>
  <si>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</si>
  <si>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</si>
  <si>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</si>
  <si>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</si>
  <si>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</si>
  <si>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</si>
  <si>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</si>
  <si>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</si>
  <si>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</si>
  <si>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</si>
  <si>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</si>
  <si>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</si>
  <si>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</si>
  <si>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</si>
  <si>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</si>
  <si>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</si>
  <si>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</si>
  <si>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</si>
  <si>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</si>
  <si>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</si>
  <si>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</si>
  <si>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</si>
  <si>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</si>
  <si>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</si>
  <si>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</si>
  <si>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</si>
  <si>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</si>
  <si>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</si>
  <si>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</si>
  <si>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</si>
  <si>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</si>
  <si>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</si>
  <si>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</si>
  <si>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</si>
  <si>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</si>
  <si>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</si>
  <si>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</si>
  <si>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</si>
  <si>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</si>
  <si>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</si>
  <si>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</si>
  <si>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</si>
  <si>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</si>
  <si>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</si>
  <si>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</si>
  <si>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</si>
  <si>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</si>
  <si>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</si>
  <si>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</si>
  <si>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</si>
  <si>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</si>
  <si>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</si>
  <si>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</si>
  <si>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</si>
  <si>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</si>
  <si>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</si>
  <si>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</si>
  <si>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</si>
  <si>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</si>
  <si>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</si>
  <si>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</si>
  <si>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</si>
  <si>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</si>
  <si>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</si>
  <si>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</si>
  <si>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</si>
  <si>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</si>
  <si>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</si>
  <si>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</si>
  <si>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</si>
  <si>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</si>
  <si>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</si>
  <si>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</si>
  <si>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</si>
  <si>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</si>
  <si>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</si>
  <si>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</si>
  <si>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</si>
  <si>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</si>
  <si>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</si>
  <si>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</si>
  <si>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</si>
  <si>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</si>
  <si>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</si>
  <si>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</si>
  <si>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</si>
  <si>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</si>
  <si>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</si>
  <si>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</si>
  <si>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</si>
  <si>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</si>
  <si>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</si>
  <si>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</si>
  <si>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</si>
  <si>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</si>
  <si>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</si>
  <si>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</si>
  <si>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</si>
  <si>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</si>
  <si>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</si>
  <si>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</si>
  <si>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</si>
  <si>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</si>
  <si>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</si>
  <si>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</si>
  <si>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</si>
  <si>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</si>
  <si>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</si>
  <si>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</si>
  <si>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</si>
  <si>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</si>
  <si>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</si>
  <si>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</si>
  <si>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</si>
  <si>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</si>
  <si>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</si>
  <si>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</si>
  <si>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</si>
  <si>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</si>
  <si>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</si>
  <si>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</si>
  <si>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</si>
  <si>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</si>
  <si>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</si>
  <si>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</si>
  <si>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</si>
  <si>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</si>
  <si>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</si>
  <si>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</si>
  <si>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</si>
  <si>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</si>
  <si>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</si>
  <si>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</si>
  <si>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</si>
  <si>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</si>
  <si>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</si>
  <si>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</si>
  <si>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</si>
  <si>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</si>
  <si>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</si>
  <si>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</si>
  <si>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</si>
  <si>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</si>
  <si>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</si>
  <si>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</si>
  <si>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</si>
  <si>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</si>
  <si>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</si>
  <si>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</si>
  <si>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</si>
  <si>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</si>
  <si>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</si>
  <si>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</si>
  <si>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</si>
  <si>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</si>
  <si>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</si>
  <si>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</si>
  <si>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</si>
  <si>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</si>
  <si>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</si>
  <si>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</si>
  <si>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</si>
  <si>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</si>
  <si>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</si>
  <si>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</si>
  <si>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</si>
  <si>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</si>
  <si>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</si>
  <si>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</si>
  <si>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</si>
  <si>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</si>
  <si>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</si>
  <si>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</si>
  <si>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</si>
  <si>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</si>
  <si>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</si>
  <si>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</si>
  <si>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</si>
  <si>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</si>
  <si>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</si>
  <si>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</si>
  <si>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</si>
  <si>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</si>
  <si>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</si>
  <si>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</si>
  <si>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</si>
  <si>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</si>
  <si>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</si>
  <si>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</si>
  <si>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</si>
  <si>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</si>
  <si>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</si>
  <si>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</si>
  <si>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</si>
  <si>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</si>
  <si>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</si>
  <si>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</si>
  <si>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</si>
  <si>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</si>
  <si>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</si>
  <si>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</si>
  <si>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</si>
  <si>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</si>
  <si>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</si>
  <si>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</si>
  <si>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</si>
  <si>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</si>
  <si>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</si>
  <si>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</si>
  <si>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</si>
  <si>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</si>
  <si>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</si>
  <si>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</si>
  <si>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</si>
  <si>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</si>
  <si>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</si>
  <si>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</si>
  <si>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</si>
  <si>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</si>
  <si>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</si>
  <si>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</si>
  <si>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</si>
  <si>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</si>
  <si>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</si>
  <si>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</si>
  <si>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</si>
  <si>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</si>
  <si>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</si>
  <si>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</si>
  <si>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</si>
  <si>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</si>
  <si>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</si>
  <si>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</si>
  <si>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</si>
  <si>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</si>
  <si>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</si>
  <si>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</si>
  <si>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</si>
  <si>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</si>
  <si>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</si>
  <si>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</si>
  <si>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</si>
  <si>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</si>
  <si>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</si>
  <si>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</si>
  <si>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</si>
  <si>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</si>
  <si>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</si>
  <si>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</si>
  <si>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</si>
  <si>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</si>
  <si>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</si>
  <si>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</si>
  <si>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</si>
  <si>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</si>
  <si>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</si>
  <si>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</si>
  <si>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</si>
  <si>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</si>
  <si>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</si>
  <si>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</si>
  <si>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</si>
  <si>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</si>
  <si>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</si>
  <si>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</si>
  <si>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</si>
  <si>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</si>
  <si>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</si>
  <si>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</si>
  <si>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</si>
  <si>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</si>
  <si>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</si>
  <si>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</si>
  <si>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</si>
  <si>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</si>
  <si>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</si>
  <si>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</si>
  <si>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</si>
  <si>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</si>
  <si>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</si>
  <si>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</si>
  <si>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</si>
  <si>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</si>
  <si>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</si>
  <si>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</si>
  <si>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</si>
  <si>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</si>
  <si>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</si>
  <si>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</si>
  <si>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</si>
  <si>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</si>
  <si>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</si>
  <si>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</si>
  <si>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</si>
  <si>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</si>
  <si>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</si>
  <si>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</si>
  <si>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</si>
  <si>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</si>
  <si>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</si>
  <si>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</si>
  <si>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</si>
  <si>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</si>
  <si>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</si>
  <si>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</si>
  <si>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</si>
  <si>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</si>
  <si>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</si>
  <si>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</si>
  <si>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</si>
  <si>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</si>
  <si>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</si>
  <si>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</si>
  <si>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</si>
  <si>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</si>
  <si>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</si>
  <si>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</si>
  <si>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</si>
  <si>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</si>
  <si>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</si>
  <si>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</si>
  <si>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</si>
  <si>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</si>
  <si>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</si>
  <si>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</si>
  <si>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</si>
  <si>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</si>
  <si>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</si>
  <si>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</si>
  <si>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</si>
  <si>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</si>
  <si>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</si>
  <si>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</si>
  <si>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</si>
  <si>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</si>
  <si>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</si>
  <si>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</si>
  <si>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</si>
  <si>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</si>
  <si>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</si>
  <si>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</si>
  <si>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</si>
  <si>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</si>
  <si>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</si>
  <si>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</si>
  <si>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</si>
  <si>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</si>
  <si>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</si>
  <si>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</si>
  <si>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</si>
  <si>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</si>
  <si>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</si>
  <si>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</si>
  <si>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</si>
  <si>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</si>
  <si>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</si>
  <si>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</si>
  <si>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</si>
  <si>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</si>
  <si>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</si>
  <si>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</si>
  <si>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</si>
  <si>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</si>
  <si>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</si>
  <si>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</si>
  <si>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</si>
  <si>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</si>
  <si>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</si>
  <si>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</si>
  <si>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</si>
  <si>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</si>
  <si>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</si>
  <si>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</si>
  <si>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</si>
  <si>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</si>
  <si>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</si>
  <si>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</si>
  <si>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</si>
  <si>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</si>
  <si>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</si>
  <si>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</si>
  <si>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</si>
  <si>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</si>
  <si>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</si>
  <si>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</si>
  <si>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</si>
  <si>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</si>
  <si>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</si>
  <si>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</si>
  <si>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</si>
  <si>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</si>
  <si>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</si>
  <si>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</si>
  <si>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</si>
  <si>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</si>
  <si>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</si>
  <si>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</si>
  <si>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</si>
  <si>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</si>
  <si>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</si>
  <si>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</si>
  <si>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</si>
  <si>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</si>
  <si>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</si>
  <si>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</si>
  <si>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</si>
  <si>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</si>
  <si>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</si>
  <si>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</si>
  <si>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</si>
  <si>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</si>
  <si>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</si>
  <si>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</si>
  <si>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</si>
  <si>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</si>
  <si>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</si>
  <si>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</si>
  <si>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</si>
  <si>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</si>
  <si>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</si>
  <si>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</si>
  <si>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</si>
  <si>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</si>
  <si>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</si>
  <si>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</si>
  <si>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</si>
  <si>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</si>
  <si>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</si>
  <si>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</si>
  <si>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</si>
  <si>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</si>
  <si>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</si>
  <si>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</si>
  <si>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</si>
  <si>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</si>
  <si>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</si>
  <si>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</si>
  <si>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</si>
  <si>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</si>
  <si>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</si>
  <si>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</si>
  <si>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</si>
  <si>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</si>
  <si>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</si>
  <si>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</si>
  <si>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</si>
  <si>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</si>
  <si>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</si>
  <si>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</si>
  <si>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</si>
  <si>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</si>
  <si>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</si>
  <si>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</si>
  <si>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</si>
  <si>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</si>
  <si>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</si>
  <si>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</si>
  <si>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</si>
  <si>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</si>
  <si>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</si>
  <si>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</si>
  <si>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</si>
  <si>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</si>
  <si>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</si>
  <si>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</si>
  <si>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</si>
  <si>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</si>
  <si>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</si>
  <si>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</si>
  <si>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</si>
  <si>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</si>
  <si>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</si>
  <si>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</si>
  <si>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</si>
  <si>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</si>
  <si>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</si>
  <si>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</si>
  <si>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</si>
  <si>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</si>
  <si>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</si>
  <si>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</si>
  <si>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</si>
  <si>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</si>
  <si>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</si>
  <si>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</si>
  <si>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</si>
  <si>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</si>
  <si>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</si>
  <si>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</si>
  <si>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</si>
  <si>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</si>
  <si>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</si>
  <si>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</si>
  <si>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</si>
  <si>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</si>
  <si>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</si>
  <si>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</si>
  <si>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</si>
  <si>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</si>
  <si>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</si>
  <si>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</si>
  <si>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</si>
  <si>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</si>
  <si>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</si>
  <si>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</si>
  <si>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</si>
  <si>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</si>
  <si>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</si>
  <si>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</si>
  <si>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</si>
  <si>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</si>
  <si>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</si>
  <si>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</si>
  <si>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</si>
  <si>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</si>
  <si>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</si>
  <si>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</si>
  <si>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</si>
  <si>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</si>
  <si>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</si>
  <si>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</si>
  <si>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</si>
  <si>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</si>
  <si>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</si>
  <si>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</si>
  <si>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</si>
  <si>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</si>
  <si>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</si>
  <si>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</si>
  <si>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</si>
  <si>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</si>
  <si>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</si>
  <si>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</si>
  <si>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</si>
  <si>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</si>
  <si>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</si>
  <si>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</si>
  <si>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</si>
  <si>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</si>
  <si>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</si>
  <si>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</si>
  <si>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</si>
  <si>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</si>
  <si>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</si>
  <si>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</si>
  <si>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</si>
  <si>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</si>
  <si>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</si>
  <si>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</si>
  <si>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</si>
  <si>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</si>
  <si>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</si>
  <si>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</si>
  <si>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</si>
  <si>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</si>
  <si>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</si>
  <si>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</si>
  <si>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</si>
  <si>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</si>
  <si>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</si>
  <si>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</si>
  <si>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</si>
  <si>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</si>
  <si>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</si>
  <si>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</si>
  <si>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</si>
  <si>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</si>
  <si>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</si>
  <si>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</si>
  <si>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</si>
  <si>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</si>
  <si>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</si>
  <si>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</si>
  <si>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</si>
  <si>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</si>
  <si>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</si>
  <si>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</si>
  <si>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</si>
  <si>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</si>
  <si>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</si>
  <si>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</si>
  <si>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</si>
  <si>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</si>
  <si>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</si>
  <si>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</si>
  <si>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</si>
  <si>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</si>
  <si>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</si>
  <si>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</si>
  <si>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</si>
  <si>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</si>
  <si>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</si>
  <si>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</si>
  <si>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</si>
  <si>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</si>
  <si>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</si>
  <si>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</si>
  <si>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</si>
  <si>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</si>
  <si>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</si>
  <si>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</si>
  <si>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</si>
  <si>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</si>
  <si>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</si>
  <si>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</si>
  <si>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</si>
  <si>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</si>
  <si>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</si>
  <si>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</si>
  <si>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</si>
  <si>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</si>
  <si>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</si>
  <si>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</si>
  <si>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</si>
  <si>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</si>
  <si>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</si>
  <si>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</si>
  <si>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</si>
  <si>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</si>
  <si>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</si>
  <si>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</si>
  <si>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</si>
  <si>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</si>
  <si>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</si>
  <si>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</si>
  <si>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</si>
  <si>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</si>
  <si>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</si>
  <si>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</si>
  <si>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</si>
  <si>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</si>
  <si>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</si>
  <si>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</si>
  <si>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</si>
  <si>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</si>
  <si>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</si>
  <si>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</si>
  <si>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</si>
  <si>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</si>
  <si>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</si>
  <si>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</si>
  <si>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</si>
  <si>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</si>
  <si>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</si>
  <si>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</si>
  <si>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</si>
  <si>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</si>
  <si>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</si>
  <si>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</si>
  <si>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</si>
  <si>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</si>
  <si>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</si>
  <si>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</si>
  <si>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</si>
  <si>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</si>
  <si>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</si>
  <si>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</si>
  <si>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</si>
  <si>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</si>
  <si>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</si>
  <si>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</si>
  <si>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</si>
  <si>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</si>
  <si>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</si>
  <si>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</si>
  <si>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</si>
  <si>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</si>
  <si>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</si>
  <si>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</si>
  <si>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</si>
  <si>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</si>
  <si>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</si>
  <si>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</si>
  <si>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</si>
  <si>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</si>
  <si>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</si>
  <si>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</si>
  <si>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</si>
  <si>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</si>
  <si>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</si>
  <si>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</si>
  <si>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</si>
  <si>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</si>
  <si>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</si>
  <si>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</si>
  <si>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</si>
  <si>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</si>
  <si>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</si>
  <si>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</si>
  <si>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</si>
  <si>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</si>
  <si>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</si>
  <si>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</si>
  <si>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</si>
  <si>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</si>
  <si>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</si>
  <si>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</si>
  <si>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</si>
  <si>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</si>
  <si>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</si>
  <si>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</si>
  <si>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</si>
  <si>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</si>
  <si>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</si>
  <si>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</si>
  <si>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</si>
  <si>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</si>
  <si>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</si>
  <si>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</si>
  <si>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</si>
  <si>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</si>
  <si>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</si>
  <si>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</si>
  <si>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</si>
  <si>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</si>
  <si>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</si>
  <si>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</si>
  <si>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</si>
  <si>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</si>
  <si>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</si>
  <si>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</si>
  <si>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</si>
  <si>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</si>
  <si>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</si>
  <si>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</si>
  <si>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</si>
  <si>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</si>
  <si>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</si>
  <si>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</si>
  <si>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</si>
  <si>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</si>
  <si>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</si>
  <si>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</si>
  <si>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</si>
  <si>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</si>
  <si>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</si>
  <si>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</si>
  <si>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</si>
  <si>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</si>
  <si>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</si>
  <si>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</si>
  <si>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</si>
  <si>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</si>
  <si>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</si>
  <si>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</si>
  <si>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</si>
  <si>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</si>
  <si>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</si>
  <si>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</si>
  <si>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</si>
  <si>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</si>
  <si>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</si>
  <si>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</si>
  <si>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</si>
  <si>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</si>
  <si>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</si>
  <si>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</si>
  <si>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</si>
  <si>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</si>
  <si>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</si>
  <si>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</si>
  <si>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</si>
  <si>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</si>
  <si>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</si>
  <si>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</si>
  <si>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</si>
  <si>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</si>
  <si>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</si>
  <si>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</si>
  <si>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</si>
  <si>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</si>
  <si>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</si>
  <si>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</si>
  <si>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</si>
  <si>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</si>
  <si>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</si>
  <si>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</si>
  <si>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</si>
  <si>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</si>
  <si>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</si>
  <si>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</si>
  <si>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</si>
  <si>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</si>
  <si>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</si>
  <si>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</si>
  <si>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</si>
  <si>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</si>
  <si>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</si>
  <si>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</si>
  <si>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</si>
  <si>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</si>
  <si>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</si>
  <si>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</si>
  <si>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</si>
  <si>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</si>
  <si>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</si>
  <si>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</si>
  <si>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</si>
  <si>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</si>
  <si>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</si>
  <si>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</si>
  <si>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</si>
  <si>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</si>
  <si>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</si>
  <si>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</si>
  <si>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</si>
  <si>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</si>
  <si>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</si>
  <si>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</si>
  <si>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</si>
  <si>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</si>
  <si>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</si>
  <si>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</si>
  <si>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</si>
  <si>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</si>
  <si>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</si>
  <si>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</si>
  <si>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</si>
  <si>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</si>
  <si>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</si>
  <si>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</si>
  <si>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</si>
  <si>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</si>
  <si>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</si>
  <si>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</si>
  <si>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</si>
  <si>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</si>
  <si>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</si>
  <si>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</si>
  <si>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</si>
  <si>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</si>
  <si>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</si>
  <si>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</si>
  <si>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</si>
  <si>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</si>
  <si>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</si>
  <si>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</si>
  <si>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</si>
  <si>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</si>
  <si>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</si>
  <si>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</si>
  <si>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</si>
  <si>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</si>
  <si>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</si>
  <si>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</si>
  <si>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</si>
  <si>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</si>
  <si>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</si>
  <si>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</si>
  <si>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</si>
  <si>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</si>
  <si>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</si>
  <si>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</si>
  <si>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</si>
  <si>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</si>
  <si>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</si>
  <si>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</si>
  <si>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</si>
  <si>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</si>
  <si>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</si>
  <si>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</si>
  <si>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</si>
  <si>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</si>
  <si>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</si>
  <si>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</si>
  <si>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</si>
  <si>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</si>
  <si>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</si>
  <si>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</si>
  <si>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</si>
  <si>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</si>
  <si>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</si>
  <si>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</si>
  <si>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</si>
  <si>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</si>
  <si>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</si>
  <si>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</si>
  <si>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</si>
  <si>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</si>
  <si>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</si>
  <si>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</si>
  <si>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</si>
  <si>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</si>
  <si>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</si>
  <si>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</si>
  <si>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</si>
  <si>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</si>
  <si>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</si>
  <si>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</si>
  <si>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</si>
  <si>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</si>
  <si>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</si>
  <si>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</si>
  <si>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</si>
  <si>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</si>
  <si>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</si>
  <si>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</si>
  <si>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</si>
  <si>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</si>
  <si>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</si>
  <si>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</si>
  <si>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</si>
  <si>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</si>
  <si>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</si>
  <si>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</si>
  <si>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</si>
  <si>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</si>
  <si>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</si>
  <si>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</si>
  <si>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</si>
  <si>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</si>
  <si>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</si>
  <si>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</si>
  <si>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</si>
  <si>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</si>
  <si>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</si>
  <si>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</si>
  <si>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</si>
  <si>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</si>
  <si>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</si>
  <si>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</si>
  <si>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</si>
  <si>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</si>
  <si>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</si>
  <si>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</si>
  <si>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</si>
  <si>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</si>
  <si>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</si>
  <si>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</si>
  <si>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</si>
  <si>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</si>
  <si>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</si>
  <si>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</si>
  <si>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</si>
  <si>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</si>
  <si>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</si>
  <si>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</si>
  <si>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</si>
  <si>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</si>
  <si>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</si>
  <si>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</si>
  <si>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</si>
  <si>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</si>
  <si>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</si>
  <si>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</si>
  <si>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</si>
  <si>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</si>
  <si>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</si>
  <si>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</si>
  <si>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</si>
  <si>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</si>
  <si>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</si>
  <si>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</si>
  <si>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</si>
  <si>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</si>
  <si>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</si>
  <si>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</si>
  <si>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</si>
  <si>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</si>
  <si>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</si>
  <si>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</si>
  <si>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</si>
  <si>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</si>
  <si>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</si>
  <si>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</si>
  <si>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</si>
  <si>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</si>
  <si>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</si>
  <si>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</si>
  <si>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</si>
  <si>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</si>
  <si>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</si>
  <si>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</si>
  <si>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</si>
  <si>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</si>
  <si>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</si>
  <si>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</si>
  <si>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</si>
  <si>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</si>
  <si>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</si>
  <si>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</si>
  <si>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</si>
  <si>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</si>
  <si>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</si>
  <si>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</si>
  <si>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</si>
  <si>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</si>
  <si>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</si>
  <si>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</si>
  <si>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</si>
  <si>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</si>
  <si>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</si>
  <si>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</si>
  <si>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</si>
  <si>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</si>
  <si>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</si>
  <si>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</si>
  <si>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</si>
  <si>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</si>
  <si>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</si>
  <si>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</si>
  <si>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</si>
  <si>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</si>
  <si>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</si>
  <si>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</si>
  <si>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</si>
  <si>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</si>
  <si>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</si>
  <si>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</si>
  <si>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</si>
  <si>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</si>
  <si>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</si>
  <si>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</si>
  <si>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</si>
  <si>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</si>
  <si>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</si>
  <si>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</si>
  <si>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</si>
  <si>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</si>
  <si>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</si>
  <si>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</si>
  <si>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</si>
  <si>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</si>
  <si>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</si>
  <si>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</si>
  <si>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</si>
  <si>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</si>
  <si>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</si>
  <si>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</si>
  <si>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</si>
  <si>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</si>
  <si>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</si>
  <si>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</si>
  <si>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</si>
  <si>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</si>
  <si>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</si>
  <si>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</si>
  <si>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</si>
  <si>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</si>
  <si>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</si>
  <si>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</si>
  <si>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</si>
  <si>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</si>
  <si>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</si>
  <si>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</si>
  <si>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</si>
  <si>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</si>
  <si>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</si>
  <si>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</si>
  <si>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</si>
  <si>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</si>
  <si>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</si>
  <si>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</si>
  <si>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</si>
  <si>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</si>
  <si>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</si>
  <si>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</si>
  <si>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</si>
  <si>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</si>
  <si>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</si>
  <si>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</si>
  <si>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</si>
  <si>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</si>
  <si>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</si>
  <si>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</si>
  <si>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</si>
  <si>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</si>
  <si>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</si>
  <si>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</si>
  <si>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</si>
  <si>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</si>
  <si>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</si>
  <si>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</si>
  <si>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</si>
  <si>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</si>
  <si>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</si>
  <si>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</si>
  <si>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</si>
  <si>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</si>
  <si>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</si>
  <si>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</si>
  <si>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</si>
  <si>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</si>
  <si>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</si>
  <si>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</si>
  <si>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</si>
  <si>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</si>
  <si>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</si>
  <si>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</si>
  <si>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</si>
  <si>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</si>
  <si>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</si>
  <si>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</si>
  <si>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</si>
  <si>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</si>
  <si>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</si>
  <si>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</si>
  <si>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</si>
  <si>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</si>
  <si>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</si>
  <si>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</si>
  <si>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</si>
  <si>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</si>
  <si>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</si>
  <si>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</si>
  <si>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</si>
  <si>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</si>
  <si>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</si>
  <si>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</si>
  <si>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</si>
  <si>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</si>
  <si>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</si>
  <si>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</si>
  <si>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</si>
  <si>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</si>
  <si>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</si>
  <si>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</si>
  <si>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</si>
  <si>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</si>
  <si>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</si>
  <si>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</si>
  <si>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</si>
  <si>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</si>
  <si>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</si>
  <si>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</si>
  <si>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</si>
  <si>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</si>
  <si>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</si>
  <si>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</si>
  <si>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</si>
  <si>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</si>
  <si>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</si>
  <si>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</si>
  <si>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</si>
  <si>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</si>
  <si>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</si>
  <si>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</si>
  <si>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</si>
  <si>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</si>
  <si>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</si>
  <si>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</si>
  <si>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</si>
  <si>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</si>
  <si>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</si>
  <si>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</si>
  <si>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</si>
  <si>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</si>
  <si>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</si>
  <si>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</si>
  <si>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</si>
  <si>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</si>
  <si>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</si>
  <si>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</si>
  <si>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</si>
  <si>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</si>
  <si>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</si>
  <si>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</si>
  <si>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</si>
  <si>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</si>
  <si>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</si>
  <si>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</si>
  <si>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</si>
  <si>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</si>
  <si>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</si>
  <si>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</si>
  <si>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</si>
  <si>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</si>
  <si>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</si>
  <si>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</si>
  <si>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</si>
  <si>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</si>
  <si>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</si>
  <si>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</si>
  <si>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</si>
  <si>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</si>
  <si>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</si>
  <si>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</si>
  <si>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</si>
  <si>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</si>
  <si>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</si>
  <si>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</si>
  <si>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</si>
  <si>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</si>
  <si>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</si>
  <si>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</si>
  <si>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</si>
  <si>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</si>
  <si>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</si>
  <si>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</si>
  <si>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</si>
  <si>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</si>
  <si>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</si>
  <si>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</si>
  <si>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</si>
  <si>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</si>
  <si>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</si>
  <si>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</si>
  <si>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</si>
  <si>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</si>
  <si>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</si>
  <si>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</si>
  <si>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</si>
  <si>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</si>
  <si>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</si>
  <si>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</si>
  <si>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</si>
  <si>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</si>
  <si>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</si>
  <si>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</si>
  <si>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</si>
  <si>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</si>
  <si>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</si>
  <si>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</si>
  <si>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</si>
  <si>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</si>
  <si>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</si>
  <si>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</si>
  <si>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</si>
  <si>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</si>
  <si>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</si>
  <si>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</si>
  <si>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</si>
  <si>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</si>
  <si>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</si>
  <si>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</si>
  <si>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</si>
  <si>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</si>
  <si>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</si>
  <si>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</si>
  <si>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</si>
  <si>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</si>
  <si>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</si>
  <si>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</si>
  <si>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</si>
  <si>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</si>
  <si>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</si>
  <si>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</si>
  <si>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</si>
  <si>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</si>
  <si>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</si>
  <si>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</si>
  <si>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</si>
  <si>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</si>
  <si>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</si>
  <si>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</si>
  <si>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</si>
  <si>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</si>
  <si>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</si>
  <si>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</si>
  <si>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</si>
  <si>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</si>
  <si>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</si>
  <si>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</si>
  <si>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</si>
  <si>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</si>
  <si>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</si>
  <si>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</si>
  <si>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</si>
  <si>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</si>
  <si>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</si>
  <si>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</si>
  <si>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</si>
  <si>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</si>
  <si>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</si>
  <si>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</si>
  <si>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</si>
  <si>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</si>
  <si>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</si>
  <si>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</si>
  <si>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</si>
  <si>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</si>
  <si>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</si>
  <si>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</si>
  <si>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</si>
  <si>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</si>
  <si>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</si>
  <si>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</si>
  <si>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</si>
  <si>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</si>
  <si>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</si>
  <si>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</si>
  <si>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</si>
  <si>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</si>
  <si>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</si>
  <si>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</si>
  <si>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</si>
  <si>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</si>
  <si>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</si>
  <si>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</si>
  <si>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</si>
  <si>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</si>
  <si>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</si>
  <si>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</si>
  <si>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</si>
  <si>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</si>
  <si>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</si>
  <si>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</si>
  <si>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</si>
  <si>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</si>
  <si>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</si>
  <si>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</si>
  <si>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</si>
  <si>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</si>
  <si>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</si>
  <si>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</si>
  <si>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</si>
  <si>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</si>
  <si>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</si>
  <si>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</si>
  <si>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</si>
  <si>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</si>
  <si>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</si>
  <si>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</si>
  <si>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</si>
  <si>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</si>
  <si>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</si>
  <si>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</si>
  <si>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</si>
  <si>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</si>
  <si>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</si>
  <si>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</si>
  <si>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</si>
  <si>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</si>
  <si>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</si>
  <si>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</si>
  <si>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</si>
  <si>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</si>
  <si>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</si>
  <si>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</si>
  <si>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</si>
  <si>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</si>
  <si>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</si>
  <si>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</si>
  <si>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</si>
  <si>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</si>
  <si>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</si>
  <si>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</si>
  <si>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</si>
  <si>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</si>
  <si>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</si>
  <si>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</si>
  <si>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</si>
  <si>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</si>
  <si>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</si>
  <si>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</si>
  <si>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</si>
  <si>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</si>
  <si>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</si>
  <si>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</si>
  <si>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</si>
  <si>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</si>
  <si>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</si>
  <si>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</si>
  <si>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</si>
  <si>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</si>
  <si>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</si>
  <si>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</si>
  <si>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</si>
  <si>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</si>
  <si>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</si>
  <si>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</si>
  <si>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</si>
  <si>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</si>
  <si>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</si>
  <si>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</si>
  <si>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</si>
  <si>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</si>
  <si>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</si>
  <si>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</si>
  <si>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</si>
  <si>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</si>
  <si>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</si>
  <si>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</si>
  <si>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</si>
  <si>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</si>
  <si>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</si>
  <si>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</si>
  <si>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</si>
  <si>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</si>
  <si>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</si>
  <si>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</si>
  <si>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</si>
  <si>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</si>
  <si>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</si>
  <si>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</si>
  <si>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</si>
  <si>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</si>
  <si>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</si>
  <si>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</si>
  <si>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</si>
  <si>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</si>
  <si>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</si>
  <si>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</si>
  <si>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</si>
  <si>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</si>
  <si>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</si>
  <si>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</si>
  <si>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</si>
  <si>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</si>
  <si>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</si>
  <si>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</si>
  <si>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</si>
  <si>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</si>
  <si>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</si>
  <si>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</si>
  <si>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</si>
  <si>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</si>
  <si>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</si>
  <si>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</si>
  <si>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</si>
  <si>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</si>
  <si>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</si>
  <si>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</si>
  <si>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</si>
  <si>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</si>
  <si>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</si>
  <si>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</si>
  <si>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</si>
  <si>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</si>
  <si>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</si>
  <si>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</si>
  <si>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</si>
  <si>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</si>
  <si>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</si>
  <si>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</si>
  <si>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</si>
  <si>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</si>
  <si>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</si>
  <si>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</si>
  <si>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</si>
  <si>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</si>
  <si>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</si>
  <si>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</si>
  <si>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</si>
  <si>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</si>
  <si>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</si>
  <si>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</si>
  <si>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</si>
  <si>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</si>
  <si>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</si>
  <si>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</si>
  <si>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</si>
  <si>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</si>
  <si>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</si>
  <si>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</si>
  <si>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</si>
  <si>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</si>
  <si>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</si>
  <si>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</si>
  <si>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</si>
  <si>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</si>
  <si>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</si>
  <si>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</si>
  <si>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</si>
  <si>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</si>
  <si>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</si>
  <si>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</si>
  <si>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</si>
  <si>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</si>
  <si>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</si>
  <si>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</si>
  <si>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</si>
  <si>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</si>
  <si>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</si>
  <si>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</si>
  <si>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</si>
  <si>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</si>
  <si>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</si>
  <si>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</si>
  <si>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</si>
  <si>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</si>
  <si>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</si>
  <si>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</si>
  <si>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</si>
  <si>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</si>
  <si>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</si>
  <si>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</si>
  <si>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</si>
  <si>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</si>
  <si>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</si>
  <si>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</si>
  <si>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</si>
  <si>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</si>
  <si>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</si>
  <si>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</si>
  <si>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</si>
  <si>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</si>
  <si>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</si>
  <si>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</si>
  <si>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</si>
  <si>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</si>
  <si>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</si>
  <si>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</si>
  <si>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</si>
  <si>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</si>
  <si>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</si>
  <si>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</si>
  <si>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</si>
  <si>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</si>
  <si>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</si>
  <si>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</si>
  <si>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</si>
  <si>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</si>
  <si>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</si>
  <si>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</si>
  <si>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</si>
  <si>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</si>
  <si>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</si>
  <si>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</si>
  <si>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</si>
  <si>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</si>
  <si>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</si>
  <si>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</si>
  <si>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</si>
  <si>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</si>
  <si>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</si>
  <si>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</si>
  <si>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</si>
  <si>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</si>
  <si>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</si>
  <si>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</si>
  <si>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</si>
  <si>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</si>
  <si>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</si>
  <si>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</si>
  <si>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</si>
  <si>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</si>
  <si>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</si>
  <si>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</si>
  <si>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</si>
  <si>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</si>
  <si>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</si>
  <si>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</si>
  <si>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</si>
  <si>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</si>
  <si>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</si>
  <si>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</si>
  <si>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</si>
  <si>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</si>
  <si>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</si>
  <si>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</si>
  <si>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</si>
  <si>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</si>
  <si>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</si>
  <si>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</si>
  <si>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</si>
  <si>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</si>
  <si>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</si>
  <si>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</si>
  <si>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</si>
  <si>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</si>
  <si>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</si>
  <si>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</si>
  <si>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</si>
  <si>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</si>
  <si>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</si>
  <si>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</si>
  <si>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</si>
  <si>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</si>
  <si>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</si>
  <si>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</si>
  <si>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</si>
  <si>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</si>
  <si>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</si>
  <si>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</si>
  <si>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</si>
  <si>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</si>
  <si>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</si>
  <si>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</si>
  <si>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</si>
  <si>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</si>
  <si>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</si>
  <si>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</si>
  <si>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</si>
  <si>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</si>
  <si>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</si>
  <si>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</si>
  <si>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</si>
  <si>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</si>
  <si>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</si>
  <si>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</si>
  <si>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</si>
  <si>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</si>
  <si>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</si>
  <si>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</si>
  <si>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</si>
  <si>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</si>
  <si>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</si>
  <si>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</si>
  <si>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</si>
  <si>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</si>
  <si>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</si>
  <si>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</si>
  <si>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</si>
  <si>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</si>
  <si>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</si>
  <si>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</si>
  <si>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</si>
  <si>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</si>
  <si>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</si>
  <si>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</si>
  <si>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</si>
  <si>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</si>
  <si>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</si>
  <si>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</si>
  <si>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</si>
  <si>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</si>
  <si>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</si>
  <si>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</si>
  <si>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</si>
  <si>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</si>
  <si>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</si>
  <si>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</si>
  <si>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</si>
  <si>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</si>
  <si>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</si>
  <si>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</si>
  <si>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</si>
  <si>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</si>
  <si>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</si>
  <si>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</si>
  <si>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</si>
  <si>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</si>
  <si>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</si>
  <si>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</si>
  <si>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</si>
  <si>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</si>
  <si>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</si>
  <si>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</si>
  <si>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</si>
  <si>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</si>
  <si>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</si>
  <si>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</si>
  <si>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</si>
  <si>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</si>
  <si>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</si>
  <si>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</si>
  <si>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</si>
  <si>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</si>
  <si>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</si>
  <si>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</si>
  <si>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</si>
  <si>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</si>
  <si>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</si>
  <si>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</si>
  <si>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</si>
  <si>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</si>
  <si>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</si>
  <si>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</si>
  <si>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</si>
  <si>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</si>
  <si>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</si>
  <si>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</si>
  <si>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</si>
  <si>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</si>
  <si>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</si>
  <si>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</si>
  <si>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</si>
  <si>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</si>
  <si>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</si>
  <si>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</si>
  <si>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</si>
  <si>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</si>
  <si>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</si>
  <si>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</si>
  <si>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</si>
  <si>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</si>
  <si>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</si>
  <si>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</si>
  <si>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</si>
  <si>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</si>
  <si>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</si>
  <si>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</si>
  <si>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</si>
  <si>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</si>
  <si>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</si>
  <si>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</si>
  <si>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</si>
  <si>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</si>
  <si>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</si>
  <si>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</si>
  <si>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</si>
  <si>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</si>
  <si>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</si>
  <si>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</si>
  <si>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</si>
  <si>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</si>
  <si>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</si>
  <si>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</si>
  <si>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</si>
  <si>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</si>
  <si>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</si>
  <si>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</si>
  <si>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</si>
  <si>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</si>
  <si>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</si>
  <si>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</si>
  <si>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</si>
  <si>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</si>
  <si>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</si>
  <si>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</si>
  <si>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</si>
  <si>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</si>
  <si>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</si>
  <si>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</si>
  <si>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</si>
  <si>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</si>
  <si>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</si>
  <si>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</si>
  <si>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</si>
  <si>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</si>
  <si>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</si>
  <si>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</si>
  <si>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</si>
  <si>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</si>
  <si>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</si>
  <si>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</si>
  <si>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</si>
  <si>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</si>
  <si>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</si>
  <si>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</si>
  <si>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</si>
  <si>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</si>
  <si>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</si>
  <si>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</si>
  <si>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</si>
  <si>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</si>
  <si>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</si>
  <si>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</si>
  <si>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</si>
  <si>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</si>
  <si>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</si>
  <si>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</si>
  <si>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</si>
  <si>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</si>
  <si>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</si>
  <si>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</si>
  <si>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</si>
  <si>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</si>
  <si>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</si>
  <si>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</si>
  <si>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</si>
  <si>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</si>
  <si>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</si>
  <si>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</si>
  <si>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</si>
  <si>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</si>
  <si>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</si>
  <si>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</si>
  <si>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</si>
  <si>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</si>
  <si>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</si>
  <si>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</si>
  <si>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</si>
  <si>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</si>
  <si>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</si>
  <si>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</si>
  <si>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</si>
  <si>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</si>
  <si>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</si>
  <si>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</si>
  <si>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</si>
  <si>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</si>
  <si>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</si>
  <si>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</si>
  <si>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</si>
  <si>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</si>
  <si>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</si>
  <si>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</si>
  <si>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</si>
  <si>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</si>
  <si>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</si>
  <si>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</si>
  <si>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</si>
  <si>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</si>
  <si>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</si>
  <si>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</si>
  <si>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</si>
  <si>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</si>
  <si>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</si>
  <si>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</si>
  <si>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</si>
  <si>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</si>
  <si>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</si>
  <si>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</si>
  <si>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</si>
  <si>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</si>
  <si>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</si>
  <si>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</si>
  <si>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</si>
  <si>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</si>
  <si>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</si>
  <si>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</si>
  <si>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</si>
  <si>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</si>
  <si>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</si>
  <si>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</si>
  <si>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</si>
  <si>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</si>
  <si>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</si>
  <si>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</si>
  <si>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</si>
  <si>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</si>
  <si>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</si>
  <si>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</si>
  <si>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</si>
  <si>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</si>
  <si>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</si>
  <si>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</si>
  <si>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</si>
  <si>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</si>
  <si>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</si>
  <si>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</si>
  <si>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</si>
  <si>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</si>
  <si>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</si>
  <si>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</si>
  <si>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</si>
  <si>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</si>
  <si>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</si>
  <si>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</si>
  <si>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</si>
  <si>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</si>
  <si>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</si>
  <si>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</si>
  <si>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</si>
  <si>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</si>
  <si>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</si>
  <si>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</si>
  <si>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</si>
  <si>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</si>
  <si>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</si>
  <si>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</si>
  <si>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</si>
  <si>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</si>
  <si>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</si>
  <si>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</si>
  <si>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</si>
  <si>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</si>
  <si>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</si>
  <si>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</si>
  <si>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</si>
  <si>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</si>
  <si>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</si>
  <si>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</si>
  <si>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</si>
  <si>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</si>
  <si>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</si>
  <si>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</si>
  <si>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</si>
  <si>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</si>
  <si>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</si>
  <si>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</si>
  <si>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</si>
  <si>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</si>
  <si>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</si>
  <si>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</si>
  <si>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</si>
  <si>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</si>
  <si>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</si>
  <si>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</si>
  <si>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</si>
  <si>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</si>
  <si>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</si>
  <si>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</si>
  <si>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</si>
  <si>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</si>
  <si>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</si>
  <si>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</si>
  <si>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</si>
  <si>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</si>
  <si>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</si>
  <si>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</si>
  <si>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</si>
  <si>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</si>
  <si>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</si>
  <si>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</si>
  <si>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</si>
  <si>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</si>
  <si>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</si>
  <si>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</si>
  <si>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</si>
  <si>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</si>
  <si>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</si>
  <si>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</si>
  <si>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</si>
  <si>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</si>
  <si>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</si>
  <si>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</si>
  <si>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</si>
  <si>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</si>
  <si>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</si>
  <si>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</si>
  <si>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</si>
  <si>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</si>
  <si>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</si>
  <si>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</si>
  <si>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</si>
  <si>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</si>
  <si>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</si>
  <si>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</si>
  <si>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</si>
  <si>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</si>
  <si>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</si>
  <si>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</si>
  <si>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</si>
  <si>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</si>
  <si>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</si>
  <si>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</si>
  <si>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</si>
  <si>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</si>
  <si>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</si>
  <si>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</si>
  <si>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</si>
  <si>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</si>
  <si>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</si>
  <si>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</si>
  <si>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</si>
  <si>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</si>
  <si>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</si>
  <si>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</si>
  <si>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</si>
  <si>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</si>
  <si>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</si>
  <si>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</si>
  <si>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</si>
  <si>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</si>
  <si>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</si>
  <si>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</si>
  <si>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</si>
  <si>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</si>
  <si>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</si>
  <si>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</si>
  <si>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</si>
  <si>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</si>
  <si>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</si>
  <si>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</si>
  <si>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</si>
  <si>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</si>
  <si>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</si>
  <si>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</si>
  <si>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</si>
  <si>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</si>
  <si>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</si>
  <si>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</si>
  <si>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</si>
  <si>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</si>
  <si>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</si>
  <si>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</si>
  <si>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</si>
  <si>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</si>
  <si>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</si>
  <si>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</si>
  <si>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</si>
  <si>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</si>
  <si>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</si>
  <si>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</si>
  <si>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</si>
  <si>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</si>
  <si>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</si>
  <si>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</si>
  <si>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</si>
  <si>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</si>
  <si>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</si>
  <si>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</si>
  <si>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</si>
  <si>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</si>
  <si>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</si>
  <si>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</si>
  <si>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</si>
  <si>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</si>
  <si>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</si>
  <si>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</si>
  <si>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</si>
  <si>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</si>
  <si>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</si>
  <si>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</si>
  <si>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</si>
  <si>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</si>
  <si>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</si>
  <si>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</si>
  <si>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</si>
  <si>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</si>
  <si>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</si>
  <si>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</si>
  <si>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</si>
  <si>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</si>
  <si>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</si>
  <si>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</si>
  <si>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</si>
  <si>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</si>
  <si>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</si>
  <si>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</si>
  <si>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</si>
  <si>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</si>
  <si>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</si>
  <si>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</si>
  <si>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</si>
  <si>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</si>
  <si>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</si>
  <si>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</si>
  <si>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</si>
  <si>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</si>
  <si>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</si>
  <si>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</si>
  <si>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</si>
  <si>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</si>
  <si>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</si>
  <si>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</si>
  <si>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</si>
  <si>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</si>
  <si>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</si>
  <si>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</si>
  <si>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</si>
  <si>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</si>
  <si>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</si>
  <si>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</si>
  <si>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</si>
  <si>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</si>
  <si>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</si>
  <si>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</si>
  <si>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</si>
  <si>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</si>
  <si>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</si>
  <si>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</si>
  <si>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</si>
  <si>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</si>
  <si>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</si>
  <si>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</si>
  <si>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</si>
  <si>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</si>
  <si>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</si>
  <si>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</si>
  <si>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</si>
  <si>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</si>
  <si>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</si>
  <si>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</si>
  <si>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</si>
  <si>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</si>
  <si>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</si>
  <si>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</si>
  <si>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</si>
  <si>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</si>
  <si>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</si>
  <si>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</si>
  <si>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</si>
  <si>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</si>
  <si>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</si>
  <si>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</si>
  <si>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</si>
  <si>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</si>
  <si>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</si>
  <si>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</si>
  <si>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</si>
  <si>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</si>
  <si>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</si>
  <si>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</si>
  <si>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</si>
  <si>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</si>
  <si>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</si>
  <si>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</si>
  <si>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</si>
  <si>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</si>
  <si>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</si>
  <si>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</si>
  <si>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</si>
  <si>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</si>
  <si>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</si>
  <si>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</si>
  <si>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</si>
  <si>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</si>
  <si>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</si>
  <si>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</si>
  <si>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</si>
  <si>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</si>
  <si>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</si>
  <si>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</si>
  <si>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</si>
  <si>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</si>
  <si>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</si>
  <si>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</si>
  <si>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</si>
  <si>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</si>
  <si>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</si>
  <si>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</si>
  <si>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</si>
  <si>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</si>
  <si>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</si>
  <si>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</si>
  <si>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</si>
  <si>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</si>
  <si>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</si>
  <si>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</si>
  <si>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</si>
  <si>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</si>
  <si>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</si>
  <si>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</si>
  <si>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</si>
  <si>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</si>
  <si>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</si>
  <si>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</si>
  <si>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</si>
  <si>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</si>
  <si>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</si>
  <si>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</si>
  <si>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</si>
  <si>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</si>
  <si>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</si>
  <si>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</si>
  <si>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</si>
  <si>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</si>
  <si>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</si>
  <si>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</si>
  <si>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</si>
  <si>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</si>
  <si>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</si>
  <si>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</si>
  <si>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</si>
  <si>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</si>
  <si>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</si>
  <si>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</si>
  <si>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</si>
  <si>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</si>
  <si>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</si>
  <si>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</si>
  <si>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</si>
  <si>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</si>
  <si>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</si>
  <si>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</si>
  <si>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</si>
  <si>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</si>
  <si>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</si>
  <si>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</si>
  <si>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</si>
  <si>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</si>
  <si>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</si>
  <si>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</si>
  <si>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</si>
  <si>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</si>
  <si>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</si>
  <si>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</si>
  <si>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</si>
  <si>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</si>
  <si>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</si>
  <si>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</si>
  <si>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</si>
  <si>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</si>
  <si>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</si>
  <si>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</si>
  <si>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</si>
  <si>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</si>
  <si>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</si>
  <si>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</si>
  <si>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</si>
  <si>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</si>
  <si>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</si>
  <si>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</si>
  <si>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</si>
  <si>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</si>
  <si>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</si>
  <si>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</si>
  <si>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</si>
  <si>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</si>
  <si>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</si>
  <si>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</si>
  <si>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</si>
  <si>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</si>
  <si>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</si>
  <si>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</si>
  <si>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</si>
  <si>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</si>
  <si>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</si>
  <si>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</si>
  <si>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</si>
  <si>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</si>
  <si>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</si>
  <si>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</si>
  <si>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</si>
  <si>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</si>
  <si>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</si>
  <si>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</si>
  <si>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</si>
  <si>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</si>
  <si>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</si>
  <si>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</si>
  <si>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</si>
  <si>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</si>
  <si>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</si>
  <si>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</si>
  <si>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</si>
  <si>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</si>
  <si>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</si>
  <si>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</si>
  <si>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</si>
  <si>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</si>
  <si>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</si>
  <si>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</si>
  <si>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</si>
  <si>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</si>
  <si>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</si>
  <si>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</si>
  <si>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</si>
  <si>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</si>
  <si>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</si>
  <si>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</si>
  <si>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</si>
  <si>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</si>
  <si>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</si>
  <si>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</si>
  <si>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</si>
  <si>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</si>
  <si>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</si>
  <si>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</si>
  <si>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</si>
  <si>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</si>
  <si>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</si>
  <si>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</si>
  <si>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</si>
  <si>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</si>
  <si>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</si>
  <si>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</si>
  <si>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</si>
  <si>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</si>
  <si>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</si>
  <si>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</si>
  <si>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</si>
  <si>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</si>
  <si>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</si>
  <si>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</si>
  <si>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</si>
  <si>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</si>
  <si>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</si>
  <si>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</si>
  <si>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</si>
  <si>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</si>
  <si>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</si>
  <si>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</si>
  <si>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</si>
  <si>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</si>
  <si>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</si>
  <si>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</si>
  <si>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</si>
  <si>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</si>
  <si>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</si>
  <si>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</si>
  <si>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</si>
  <si>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</si>
  <si>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</si>
  <si>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</si>
  <si>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</si>
  <si>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</si>
  <si>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</si>
  <si>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</si>
  <si>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</si>
  <si>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</si>
  <si>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</si>
  <si>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</si>
  <si>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</si>
  <si>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</si>
  <si>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</si>
  <si>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</si>
  <si>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</si>
  <si>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</si>
  <si>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</si>
  <si>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</si>
  <si>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</si>
  <si>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</si>
  <si>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</si>
  <si>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</si>
  <si>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</si>
  <si>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</si>
  <si>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</si>
  <si>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</si>
  <si>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</si>
  <si>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</si>
  <si>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</si>
  <si>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</si>
  <si>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</si>
  <si>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</si>
  <si>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</si>
  <si>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</si>
  <si>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</si>
  <si>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</si>
  <si>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</si>
  <si>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</si>
  <si>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</si>
  <si>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</si>
  <si>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</si>
  <si>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</si>
  <si>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</si>
  <si>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</si>
  <si>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</si>
  <si>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</si>
  <si>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</si>
  <si>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</si>
  <si>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</si>
  <si>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</si>
  <si>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</si>
  <si>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</si>
  <si>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</si>
  <si>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</si>
  <si>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</si>
  <si>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</si>
  <si>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</si>
  <si>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</si>
  <si>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</si>
  <si>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</si>
  <si>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</si>
  <si>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</si>
  <si>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</si>
  <si>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</si>
  <si>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</si>
  <si>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</si>
  <si>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</si>
  <si>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</si>
  <si>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</si>
  <si>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</si>
  <si>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</si>
  <si>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</si>
  <si>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</si>
  <si>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</si>
  <si>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</si>
  <si>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</si>
  <si>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</si>
  <si>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</si>
  <si>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</si>
  <si>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</si>
  <si>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</si>
  <si>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</si>
  <si>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</si>
  <si>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</si>
  <si>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</si>
  <si>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</si>
  <si>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</si>
  <si>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</si>
  <si>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</si>
  <si>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</si>
  <si>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</si>
  <si>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</si>
  <si>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</si>
  <si>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</si>
  <si>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</si>
  <si>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</si>
  <si>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</si>
  <si>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</si>
  <si>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</si>
  <si>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</si>
  <si>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</si>
  <si>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</si>
  <si>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</si>
  <si>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</si>
  <si>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</si>
  <si>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</si>
  <si>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</si>
  <si>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</si>
  <si>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</si>
  <si>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</si>
  <si>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</si>
  <si>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</si>
  <si>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</si>
  <si>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</si>
  <si>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</si>
  <si>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</si>
  <si>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</si>
  <si>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</si>
  <si>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</si>
  <si>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</si>
  <si>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</si>
  <si>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</si>
  <si>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</si>
  <si>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</si>
  <si>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</si>
  <si>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</si>
  <si>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</si>
  <si>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</si>
  <si>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</si>
  <si>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</si>
  <si>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</si>
  <si>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</si>
  <si>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</si>
  <si>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</si>
  <si>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</si>
  <si>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</si>
  <si>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</si>
  <si>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</si>
  <si>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</si>
  <si>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</si>
  <si>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</si>
  <si>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</si>
  <si>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</si>
  <si>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</si>
  <si>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</si>
  <si>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</si>
  <si>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</si>
  <si>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</si>
  <si>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</si>
  <si>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</si>
  <si>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</si>
  <si>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</si>
  <si>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</si>
  <si>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</si>
  <si>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</si>
  <si>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</si>
  <si>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</si>
  <si>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</si>
  <si>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</si>
  <si>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</si>
  <si>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</si>
  <si>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</si>
  <si>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</si>
  <si>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</si>
  <si>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</si>
  <si>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</si>
  <si>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</si>
  <si>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</si>
  <si>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</si>
  <si>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</si>
  <si>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</si>
  <si>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</si>
  <si>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</si>
  <si>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</si>
  <si>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</si>
  <si>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</si>
  <si>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</si>
  <si>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</si>
  <si>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</si>
  <si>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</si>
  <si>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</si>
  <si>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</si>
  <si>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</si>
  <si>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</si>
  <si>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</si>
  <si>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</si>
  <si>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</si>
  <si>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</si>
  <si>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</si>
  <si>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</si>
  <si>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</si>
  <si>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</si>
  <si>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</si>
  <si>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</si>
  <si>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</si>
  <si>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</si>
  <si>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</si>
  <si>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</si>
  <si>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</si>
  <si>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</si>
  <si>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</si>
  <si>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</si>
  <si>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</si>
  <si>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</si>
  <si>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</si>
  <si>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</si>
  <si>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</si>
  <si>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</si>
  <si>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</si>
  <si>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</si>
  <si>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</si>
  <si>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</si>
  <si>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</si>
  <si>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</si>
  <si>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</si>
  <si>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</si>
  <si>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</si>
  <si>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</si>
  <si>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</si>
  <si>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</si>
  <si>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</si>
  <si>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</si>
  <si>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</si>
  <si>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</si>
  <si>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</si>
  <si>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</si>
  <si>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</si>
  <si>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</si>
  <si>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</si>
  <si>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</si>
  <si>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</si>
  <si>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</si>
  <si>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</si>
  <si>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</si>
  <si>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</si>
  <si>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</si>
  <si>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</si>
  <si>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</si>
  <si>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</si>
  <si>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</si>
  <si>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</si>
  <si>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</si>
  <si>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</si>
  <si>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</si>
  <si>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</si>
  <si>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</si>
  <si>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</si>
  <si>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</si>
  <si>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</si>
  <si>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</si>
  <si>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</si>
  <si>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</si>
  <si>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</si>
  <si>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</si>
  <si>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</si>
  <si>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</si>
  <si>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</si>
  <si>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</si>
  <si>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</si>
  <si>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</si>
  <si>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</si>
  <si>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</si>
  <si>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</si>
  <si>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</si>
  <si>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</si>
  <si>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</si>
  <si>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</si>
  <si>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</si>
  <si>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</si>
  <si>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</si>
  <si>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</si>
  <si>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</si>
  <si>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</si>
  <si>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</si>
  <si>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</si>
  <si>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</si>
  <si>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</si>
  <si>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</si>
  <si>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</si>
  <si>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</si>
  <si>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</si>
  <si>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</si>
  <si>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</si>
  <si>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</si>
  <si>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</si>
  <si>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</si>
  <si>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</si>
  <si>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</si>
  <si>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</si>
  <si>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</si>
  <si>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</si>
  <si>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</si>
  <si>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</si>
  <si>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</si>
  <si>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</si>
  <si>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</si>
  <si>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</si>
  <si>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</si>
  <si>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</si>
  <si>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</si>
  <si>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</si>
  <si>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</si>
  <si>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</si>
  <si>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</si>
  <si>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</si>
  <si>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</si>
  <si>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</si>
  <si>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</si>
  <si>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</si>
  <si>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</si>
  <si>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</si>
  <si>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</si>
  <si>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</si>
  <si>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</si>
  <si>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</si>
  <si>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</si>
  <si>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</si>
  <si>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</si>
  <si>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</si>
  <si>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</si>
  <si>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</si>
  <si>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</si>
  <si>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</si>
  <si>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</si>
  <si>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</si>
  <si>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</si>
  <si>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</si>
  <si>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</si>
  <si>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</si>
  <si>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</si>
  <si>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</si>
  <si>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</si>
  <si>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</si>
  <si>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</si>
  <si>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</si>
  <si>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</si>
  <si>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</si>
  <si>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</si>
  <si>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</si>
  <si>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</si>
  <si>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</si>
  <si>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</si>
  <si>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</si>
  <si>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</si>
  <si>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</si>
  <si>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</si>
  <si>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</si>
  <si>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</si>
  <si>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</si>
  <si>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</si>
  <si>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</si>
  <si>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</si>
  <si>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</si>
  <si>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</si>
  <si>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</si>
  <si>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</si>
  <si>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</si>
  <si>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</si>
  <si>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</si>
  <si>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</si>
  <si>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</si>
  <si>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</si>
  <si>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</si>
  <si>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</si>
  <si>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</si>
  <si>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</si>
  <si>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</si>
  <si>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</si>
  <si>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</si>
  <si>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</si>
  <si>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</si>
  <si>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</si>
  <si>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</si>
  <si>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</si>
  <si>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</si>
  <si>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</si>
  <si>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</si>
  <si>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</si>
  <si>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</si>
  <si>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</si>
  <si>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</si>
  <si>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</si>
  <si>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</si>
  <si>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</si>
  <si>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</si>
  <si>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</si>
  <si>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</si>
  <si>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</si>
  <si>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</si>
  <si>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</si>
  <si>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</si>
  <si>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</si>
  <si>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</si>
  <si>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</si>
  <si>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</si>
  <si>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</si>
  <si>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</si>
  <si>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</si>
  <si>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</si>
  <si>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</si>
  <si>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</si>
  <si>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</si>
  <si>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</si>
  <si>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</si>
  <si>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</si>
  <si>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</si>
  <si>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</si>
  <si>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</si>
  <si>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</si>
  <si>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</si>
  <si>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</si>
  <si>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</si>
  <si>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</si>
  <si>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</si>
  <si>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</si>
  <si>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</si>
  <si>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</si>
  <si>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</si>
  <si>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</si>
  <si>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</si>
  <si>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</si>
  <si>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</si>
  <si>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</si>
  <si>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</si>
  <si>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</si>
  <si>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</si>
  <si>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</si>
  <si>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</si>
  <si>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</si>
  <si>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</si>
  <si>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</si>
  <si>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</si>
  <si>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</si>
  <si>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</si>
  <si>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</si>
  <si>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</si>
  <si>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</si>
  <si>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</si>
  <si>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</si>
  <si>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</si>
  <si>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</si>
  <si>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</si>
  <si>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</si>
  <si>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</si>
  <si>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</si>
  <si>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</si>
  <si>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</si>
  <si>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</si>
  <si>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</si>
  <si>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</si>
  <si>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</si>
  <si>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</si>
  <si>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</si>
  <si>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</si>
  <si>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</si>
  <si>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</si>
  <si>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</si>
  <si>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</si>
  <si>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</si>
  <si>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</si>
  <si>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</si>
  <si>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</si>
  <si>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</si>
  <si>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</si>
  <si>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</si>
  <si>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</si>
  <si>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</si>
  <si>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</si>
  <si>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</si>
  <si>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</si>
  <si>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</si>
  <si>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</si>
  <si>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</si>
  <si>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</si>
  <si>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</si>
  <si>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</si>
  <si>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</si>
  <si>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</si>
  <si>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</si>
  <si>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</si>
  <si>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</si>
  <si>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</si>
  <si>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</si>
  <si>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</si>
  <si>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</si>
  <si>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</si>
  <si>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</si>
  <si>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</si>
  <si>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</si>
  <si>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</si>
  <si>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</si>
  <si>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</si>
  <si>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</si>
  <si>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</si>
  <si>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</si>
  <si>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</si>
  <si>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</si>
  <si>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</si>
  <si>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</si>
  <si>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</si>
  <si>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</si>
  <si>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</si>
  <si>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</si>
  <si>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</si>
  <si>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</si>
  <si>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</si>
  <si>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</si>
  <si>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</si>
  <si>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</si>
  <si>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</si>
  <si>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</si>
  <si>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</si>
  <si>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</si>
  <si>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</si>
  <si>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</si>
  <si>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</si>
  <si>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</si>
  <si>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</si>
  <si>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</si>
  <si>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</si>
  <si>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</si>
  <si>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</si>
  <si>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</si>
  <si>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</si>
  <si>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</si>
  <si>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</si>
  <si>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</si>
  <si>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</si>
  <si>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</si>
  <si>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</si>
  <si>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</si>
  <si>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</si>
  <si>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</si>
  <si>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</si>
  <si>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</si>
  <si>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</si>
  <si>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</si>
  <si>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</si>
  <si>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</si>
  <si>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</si>
  <si>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</si>
  <si>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</si>
  <si>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</si>
  <si>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</si>
  <si>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</si>
  <si>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</si>
  <si>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</si>
  <si>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</si>
  <si>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</si>
  <si>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</si>
  <si>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</si>
  <si>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</si>
  <si>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</si>
  <si>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</si>
  <si>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</si>
  <si>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</si>
  <si>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</si>
  <si>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</si>
  <si>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</si>
  <si>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</si>
  <si>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</si>
  <si>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</si>
  <si>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</si>
  <si>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</si>
  <si>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</si>
  <si>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</si>
  <si>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</si>
  <si>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</si>
  <si>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</si>
  <si>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</si>
  <si>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</si>
  <si>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</si>
  <si>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</si>
  <si>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</si>
  <si>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</si>
  <si>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</si>
  <si>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</si>
  <si>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</si>
  <si>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</si>
  <si>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</si>
  <si>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</si>
  <si>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</si>
  <si>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</si>
  <si>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</si>
  <si>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</si>
  <si>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</si>
  <si>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</si>
  <si>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</si>
  <si>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</si>
  <si>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</si>
  <si>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</si>
  <si>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</si>
  <si>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</si>
  <si>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</si>
  <si>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</si>
  <si>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</si>
  <si>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</si>
  <si>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</si>
  <si>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</si>
  <si>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</si>
  <si>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</si>
  <si>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</si>
  <si>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</si>
  <si>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</si>
  <si>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</si>
  <si>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</si>
  <si>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</si>
  <si>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</si>
  <si>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</si>
  <si>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</si>
  <si>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</si>
  <si>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</si>
  <si>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</si>
  <si>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</si>
  <si>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</si>
  <si>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</si>
  <si>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</si>
  <si>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</si>
  <si>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</si>
  <si>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</si>
  <si>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</si>
  <si>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</si>
  <si>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</si>
  <si>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</si>
  <si>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</si>
  <si>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</si>
  <si>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</si>
  <si>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</si>
  <si>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</si>
  <si>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</si>
  <si>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</si>
  <si>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</si>
  <si>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</si>
  <si>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</si>
  <si>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</si>
  <si>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</si>
  <si>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</si>
  <si>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</si>
  <si>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</si>
  <si>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</si>
  <si>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</si>
  <si>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</si>
  <si>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</si>
  <si>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</si>
  <si>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</si>
  <si>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</si>
  <si>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</si>
  <si>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</si>
  <si>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</si>
  <si>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</si>
  <si>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</si>
  <si>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</si>
  <si>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</si>
  <si>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</si>
  <si>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</si>
  <si>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</si>
  <si>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</si>
  <si>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</si>
  <si>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</si>
  <si>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</si>
  <si>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</si>
  <si>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</si>
  <si>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</si>
  <si>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</si>
  <si>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</si>
  <si>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</si>
  <si>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</si>
  <si>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</si>
  <si>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</si>
  <si>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</si>
  <si>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</si>
  <si>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</si>
  <si>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</si>
  <si>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</si>
  <si>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</si>
  <si>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</si>
  <si>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</si>
  <si>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</si>
  <si>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</si>
  <si>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</si>
  <si>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</si>
  <si>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</si>
  <si>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</si>
  <si>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</si>
  <si>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</si>
  <si>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</si>
  <si>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</si>
  <si>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</si>
  <si>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</si>
  <si>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</si>
  <si>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</si>
  <si>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</si>
  <si>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</si>
  <si>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</si>
  <si>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</si>
  <si>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</si>
  <si>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</si>
  <si>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</si>
  <si>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</si>
  <si>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</si>
  <si>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</si>
  <si>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</si>
  <si>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</si>
  <si>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</si>
  <si>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</si>
  <si>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</si>
  <si>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</si>
  <si>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</si>
  <si>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</si>
  <si>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</si>
  <si>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</si>
  <si>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</si>
  <si>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</si>
  <si>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</si>
  <si>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</si>
  <si>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</si>
  <si>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</si>
  <si>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</si>
  <si>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</si>
  <si>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</si>
  <si>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</si>
  <si>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</si>
  <si>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</si>
  <si>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</si>
  <si>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</si>
  <si>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</si>
  <si>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</si>
  <si>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</si>
  <si>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</si>
  <si>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</si>
  <si>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</si>
  <si>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</si>
  <si>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</si>
  <si>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</si>
  <si>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</si>
  <si>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</si>
  <si>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</si>
  <si>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</si>
  <si>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</si>
  <si>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</si>
  <si>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</si>
  <si>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</si>
  <si>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</si>
  <si>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</si>
  <si>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</si>
  <si>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</si>
  <si>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</si>
  <si>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</si>
  <si>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</si>
  <si>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</si>
  <si>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</si>
  <si>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</si>
  <si>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</si>
  <si>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</si>
  <si>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</si>
  <si>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</si>
  <si>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</si>
  <si>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</si>
  <si>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</si>
  <si>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</si>
  <si>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</si>
  <si>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</si>
  <si>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</si>
  <si>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</si>
  <si>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</si>
  <si>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</si>
  <si>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</si>
  <si>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</si>
  <si>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</si>
  <si>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</si>
  <si>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</si>
  <si>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</si>
  <si>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</si>
  <si>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</si>
  <si>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</si>
  <si>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</si>
  <si>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</si>
  <si>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</si>
  <si>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</si>
  <si>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</si>
  <si>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</si>
  <si>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</si>
  <si>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</si>
  <si>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</si>
  <si>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</si>
  <si>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</si>
  <si>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</si>
  <si>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</si>
  <si>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</si>
  <si>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</si>
  <si>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</si>
  <si>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</si>
  <si>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</si>
  <si>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</si>
  <si>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</si>
  <si>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</si>
  <si>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</si>
  <si>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</si>
  <si>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</si>
  <si>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</si>
  <si>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</si>
  <si>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</si>
  <si>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</si>
  <si>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</si>
  <si>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</si>
  <si>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</si>
  <si>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</si>
  <si>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</si>
  <si>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</si>
  <si>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</si>
  <si>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</si>
  <si>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</si>
  <si>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</si>
  <si>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</si>
  <si>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</si>
  <si>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</si>
  <si>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</si>
  <si>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</si>
  <si>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</si>
  <si>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</si>
  <si>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</si>
  <si>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</si>
  <si>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</si>
  <si>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</si>
  <si>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</si>
  <si>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</si>
  <si>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</si>
  <si>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</si>
  <si>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</si>
  <si>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</si>
  <si>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</si>
  <si>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</si>
  <si>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</si>
  <si>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</si>
  <si>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</si>
  <si>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</si>
  <si>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</si>
  <si>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</si>
  <si>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</si>
  <si>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</si>
  <si>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</si>
  <si>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</si>
  <si>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</si>
  <si>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</si>
  <si>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</si>
  <si>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</si>
  <si>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</si>
  <si>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</si>
  <si>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</si>
  <si>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</si>
  <si>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</si>
  <si>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</si>
  <si>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</si>
  <si>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</si>
  <si>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</si>
  <si>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</si>
  <si>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</si>
  <si>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</si>
  <si>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</si>
  <si>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</si>
  <si>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</si>
  <si>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</si>
  <si>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</si>
  <si>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</si>
  <si>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</si>
  <si>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</si>
  <si>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</si>
  <si>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</si>
  <si>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</si>
  <si>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</si>
  <si>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</si>
  <si>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</si>
  <si>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</si>
  <si>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</si>
  <si>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</si>
  <si>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</si>
  <si>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</si>
  <si>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</si>
  <si>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</si>
  <si>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</si>
  <si>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</si>
  <si>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</si>
  <si>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</si>
  <si>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</si>
  <si>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</si>
  <si>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</si>
  <si>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</si>
  <si>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</si>
  <si>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</si>
  <si>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</si>
  <si>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</si>
  <si>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</si>
  <si>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</si>
  <si>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</si>
  <si>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</si>
  <si>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</si>
  <si>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</si>
  <si>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</si>
  <si>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</si>
  <si>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</si>
  <si>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</si>
  <si>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</si>
  <si>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</si>
  <si>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</si>
  <si>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</si>
  <si>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</si>
  <si>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</si>
  <si>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</si>
  <si>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</si>
  <si>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</si>
  <si>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</si>
  <si>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</si>
  <si>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</si>
  <si>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</si>
  <si>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</si>
  <si>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</si>
  <si>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</si>
  <si>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</si>
  <si>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</si>
  <si>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</si>
  <si>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</si>
  <si>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</si>
  <si>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</si>
  <si>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</si>
  <si>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</si>
  <si>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</si>
  <si>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</si>
  <si>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</si>
  <si>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</si>
  <si>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</si>
  <si>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</si>
  <si>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</si>
  <si>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</si>
  <si>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</si>
  <si>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</si>
  <si>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</si>
  <si>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</si>
  <si>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</si>
  <si>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</si>
  <si>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</si>
  <si>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</si>
  <si>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</si>
  <si>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</si>
  <si>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</si>
  <si>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</si>
  <si>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</si>
  <si>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</si>
  <si>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</si>
  <si>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</si>
  <si>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</si>
  <si>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</si>
  <si>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</si>
  <si>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</si>
  <si>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</si>
  <si>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</si>
  <si>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</si>
  <si>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</si>
  <si>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</si>
  <si>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</si>
  <si>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</si>
  <si>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</si>
  <si>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</si>
  <si>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</si>
  <si>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</si>
  <si>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</si>
  <si>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</si>
  <si>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</si>
  <si>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</si>
  <si>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</si>
  <si>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</si>
  <si>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</si>
  <si>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</si>
  <si>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</si>
  <si>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</si>
  <si>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</si>
  <si>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</si>
  <si>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</si>
  <si>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</si>
  <si>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</si>
  <si>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</si>
  <si>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</si>
  <si>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</si>
  <si>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</si>
  <si>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</si>
  <si>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</si>
  <si>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</si>
  <si>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</si>
  <si>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</si>
  <si>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</si>
  <si>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</si>
  <si>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</si>
  <si>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</si>
  <si>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</si>
  <si>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</si>
  <si>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</si>
  <si>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</si>
  <si>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</si>
  <si>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</si>
  <si>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</si>
  <si>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</si>
  <si>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</si>
  <si>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</si>
  <si>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</si>
  <si>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</si>
  <si>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</si>
  <si>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</si>
  <si>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</si>
  <si>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</si>
  <si>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</si>
  <si>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</si>
  <si>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</si>
  <si>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</si>
  <si>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</si>
  <si>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</si>
  <si>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</si>
  <si>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</si>
  <si>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</si>
  <si>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</si>
  <si>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</si>
  <si>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</si>
  <si>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</si>
  <si>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</si>
  <si>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</si>
  <si>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</si>
  <si>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</si>
  <si>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</si>
  <si>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</si>
  <si>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</si>
  <si>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</si>
  <si>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</si>
  <si>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</si>
  <si>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</si>
  <si>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</si>
  <si>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</si>
  <si>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</si>
  <si>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</si>
  <si>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</si>
  <si>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</si>
  <si>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</si>
  <si>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</si>
  <si>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</si>
  <si>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</si>
  <si>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</si>
  <si>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</si>
  <si>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</si>
  <si>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</si>
  <si>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</si>
  <si>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</si>
  <si>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</si>
  <si>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</si>
  <si>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</si>
  <si>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</si>
  <si>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</si>
  <si>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</si>
  <si>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</si>
  <si>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</si>
  <si>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</si>
  <si>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</si>
  <si>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</si>
  <si>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</si>
  <si>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</si>
  <si>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</si>
  <si>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</si>
  <si>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</si>
  <si>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</si>
  <si>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</si>
  <si>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</si>
  <si>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</si>
  <si>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</si>
  <si>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</si>
  <si>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</si>
  <si>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</si>
  <si>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</si>
  <si>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</si>
  <si>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</si>
  <si>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</si>
  <si>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</si>
  <si>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</si>
  <si>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</si>
  <si>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</si>
  <si>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</si>
  <si>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</si>
  <si>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</si>
  <si>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</si>
  <si>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</si>
  <si>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</si>
  <si>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</si>
  <si>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</si>
  <si>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</si>
  <si>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</si>
  <si>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</si>
  <si>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</si>
  <si>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</si>
  <si>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</si>
  <si>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</si>
  <si>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</si>
  <si>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</si>
  <si>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</si>
  <si>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</si>
  <si>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</si>
  <si>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</si>
  <si>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</si>
  <si>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</si>
  <si>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</si>
  <si>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</si>
  <si>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</si>
  <si>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</si>
  <si>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</si>
  <si>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</si>
  <si>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</si>
  <si>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</si>
  <si>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</si>
  <si>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</si>
  <si>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</si>
  <si>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</si>
  <si>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</si>
  <si>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</si>
  <si>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</si>
  <si>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</si>
  <si>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</si>
  <si>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</si>
  <si>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</si>
  <si>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</si>
  <si>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</si>
  <si>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</si>
  <si>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</si>
  <si>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</si>
  <si>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</si>
  <si>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</si>
  <si>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</si>
  <si>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</si>
  <si>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</si>
  <si>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</si>
  <si>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</si>
  <si>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</si>
  <si>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</si>
  <si>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</si>
  <si>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</si>
  <si>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</si>
  <si>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</si>
  <si>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</si>
  <si>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</si>
  <si>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</si>
  <si>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</si>
  <si>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</si>
  <si>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</si>
  <si>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</si>
  <si>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</si>
  <si>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</si>
  <si>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</si>
  <si>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</si>
  <si>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</si>
  <si>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</si>
  <si>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</si>
  <si>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</si>
  <si>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</si>
  <si>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</si>
  <si>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</si>
  <si>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</si>
  <si>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</si>
  <si>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</si>
  <si>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</si>
  <si>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</si>
  <si>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</si>
  <si>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</si>
  <si>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</si>
  <si>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</si>
  <si>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</si>
  <si>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</si>
  <si>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</si>
  <si>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</si>
  <si>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</si>
  <si>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</si>
  <si>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</si>
  <si>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</si>
  <si>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</si>
  <si>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</si>
  <si>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</si>
  <si>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</si>
  <si>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</si>
  <si>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</si>
  <si>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</si>
  <si>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</si>
  <si>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</si>
  <si>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</si>
  <si>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</si>
  <si>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</si>
  <si>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</si>
  <si>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</si>
  <si>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</si>
  <si>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</si>
  <si>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</si>
  <si>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</si>
  <si>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</si>
  <si>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</si>
  <si>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</si>
  <si>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</si>
  <si>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</si>
  <si>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</si>
  <si>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</si>
  <si>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</si>
  <si>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</si>
  <si>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</si>
  <si>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</si>
  <si>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</si>
  <si>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</si>
  <si>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</si>
  <si>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</si>
  <si>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</si>
  <si>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</si>
  <si>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</si>
  <si>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</si>
  <si>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</si>
  <si>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</si>
  <si>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</si>
  <si>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</si>
  <si>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</si>
  <si>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</si>
  <si>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</si>
  <si>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</si>
  <si>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</si>
  <si>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</si>
  <si>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</si>
  <si>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</si>
  <si>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</si>
  <si>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</si>
  <si>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</si>
  <si>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</si>
  <si>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</si>
  <si>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</si>
  <si>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</si>
  <si>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</si>
  <si>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</si>
  <si>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</si>
  <si>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</si>
  <si>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</si>
  <si>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</si>
  <si>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</si>
  <si>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</si>
  <si>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</si>
  <si>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</si>
  <si>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</si>
  <si>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</si>
  <si>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</si>
  <si>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</si>
  <si>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</si>
  <si>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</si>
  <si>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</si>
  <si>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</si>
  <si>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</si>
  <si>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</si>
  <si>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</si>
  <si>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</si>
  <si>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</si>
  <si>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</si>
  <si>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</si>
  <si>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</si>
  <si>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</si>
  <si>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</si>
  <si>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</si>
  <si>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</si>
  <si>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</si>
  <si>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</si>
  <si>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</si>
  <si>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</si>
  <si>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</si>
  <si>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</si>
  <si>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</si>
  <si>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</si>
  <si>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</si>
  <si>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</si>
  <si>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</si>
  <si>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</si>
  <si>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</si>
  <si>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</si>
  <si>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</si>
  <si>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</si>
  <si>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</si>
  <si>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</si>
  <si>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</si>
  <si>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</si>
  <si>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</si>
  <si>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</si>
  <si>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</si>
  <si>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</si>
  <si>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</si>
  <si>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</si>
  <si>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</si>
  <si>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</si>
  <si>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</si>
  <si>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</si>
  <si>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</si>
  <si>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</si>
  <si>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</si>
  <si>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</si>
  <si>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</si>
  <si>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</si>
  <si>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</si>
  <si>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</si>
  <si>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</si>
  <si>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</si>
  <si>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</si>
  <si>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</si>
  <si>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</si>
  <si>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</si>
  <si>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</si>
  <si>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</si>
  <si>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</si>
  <si>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</si>
  <si>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</si>
  <si>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</si>
  <si>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</si>
  <si>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</si>
  <si>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</si>
  <si>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</si>
  <si>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</si>
  <si>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</si>
  <si>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</si>
  <si>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</si>
  <si>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</si>
  <si>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</si>
  <si>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</si>
  <si>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</si>
  <si>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</si>
  <si>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</si>
  <si>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</si>
  <si>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</si>
  <si>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</si>
  <si>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</si>
  <si>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</si>
  <si>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</si>
  <si>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</si>
  <si>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</si>
  <si>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</si>
  <si>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</si>
  <si>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</si>
  <si>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</si>
  <si>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</si>
  <si>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</si>
  <si>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</si>
  <si>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</si>
  <si>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</si>
  <si>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</si>
  <si>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</si>
  <si>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</si>
  <si>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</si>
  <si>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</si>
  <si>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</si>
  <si>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</si>
  <si>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</si>
  <si>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</si>
  <si>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</si>
  <si>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</si>
  <si>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</si>
  <si>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</si>
  <si>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</si>
  <si>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</si>
  <si>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</si>
  <si>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</si>
  <si>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</si>
  <si>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</si>
  <si>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</si>
  <si>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</si>
  <si>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</si>
  <si>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</si>
  <si>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</si>
  <si>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</si>
  <si>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</si>
  <si>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</si>
  <si>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</si>
  <si>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</si>
  <si>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</si>
  <si>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</si>
  <si>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</si>
  <si>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</si>
  <si>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</si>
  <si>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</si>
  <si>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</si>
  <si>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</si>
  <si>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</si>
  <si>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</si>
  <si>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</si>
  <si>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</si>
  <si>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</si>
  <si>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</si>
  <si>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</si>
  <si>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</si>
  <si>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</si>
  <si>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</si>
  <si>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</si>
  <si>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</si>
  <si>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</si>
  <si>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</si>
  <si>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</si>
  <si>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</si>
  <si>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</si>
  <si>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</si>
  <si>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</si>
  <si>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</si>
  <si>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</si>
  <si>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</si>
  <si>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</si>
  <si>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</si>
  <si>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</si>
  <si>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</si>
  <si>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</si>
  <si>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</si>
  <si>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</si>
  <si>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</si>
  <si>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</si>
  <si>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</si>
  <si>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</si>
  <si>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</si>
  <si>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</si>
  <si>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</si>
  <si>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</si>
  <si>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</si>
  <si>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</si>
  <si>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</si>
  <si>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</si>
  <si>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</si>
  <si>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</si>
  <si>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</si>
  <si>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</si>
  <si>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</si>
  <si>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</si>
  <si>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</si>
  <si>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</si>
  <si>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</si>
  <si>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</si>
  <si>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</si>
  <si>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</si>
  <si>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</si>
  <si>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</si>
  <si>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</si>
  <si>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</si>
  <si>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</si>
  <si>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</si>
  <si>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</si>
  <si>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</si>
  <si>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</si>
  <si>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</si>
  <si>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</si>
  <si>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</si>
  <si>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</si>
  <si>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</si>
  <si>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</si>
  <si>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</si>
  <si>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</si>
  <si>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</si>
  <si>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</si>
  <si>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</si>
  <si>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</si>
  <si>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</si>
  <si>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</si>
  <si>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</si>
  <si>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</si>
  <si>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</si>
  <si>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</si>
  <si>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</si>
  <si>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</si>
  <si>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</si>
  <si>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</si>
  <si>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</si>
  <si>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</si>
  <si>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</si>
  <si>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</si>
  <si>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</si>
  <si>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</si>
  <si>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</si>
  <si>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</si>
  <si>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</si>
  <si>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</si>
  <si>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</si>
  <si>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</si>
  <si>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</si>
  <si>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</si>
  <si>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</si>
  <si>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</si>
  <si>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</si>
  <si>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</si>
  <si>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</si>
  <si>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</si>
  <si>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</si>
  <si>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</si>
  <si>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</si>
  <si>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</si>
  <si>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</si>
  <si>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</si>
  <si>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</si>
  <si>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</si>
  <si>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</si>
  <si>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</si>
  <si>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</si>
  <si>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</si>
  <si>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</si>
  <si>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</si>
  <si>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</si>
  <si>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</si>
  <si>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</si>
  <si>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</si>
  <si>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</si>
  <si>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</si>
  <si>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</si>
  <si>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</si>
  <si>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</si>
  <si>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</si>
  <si>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</si>
  <si>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</si>
  <si>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</si>
  <si>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</si>
  <si>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</si>
  <si>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</si>
  <si>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</si>
  <si>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</si>
  <si>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</si>
  <si>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</si>
  <si>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</si>
  <si>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</si>
  <si>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</si>
  <si>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</si>
  <si>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</si>
  <si>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</si>
  <si>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</si>
  <si>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</si>
  <si>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</si>
  <si>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</si>
  <si>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</si>
  <si>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</si>
  <si>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</si>
  <si>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</si>
  <si>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</si>
  <si>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</si>
  <si>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</si>
  <si>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</si>
  <si>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</si>
  <si>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</si>
  <si>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</si>
  <si>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</si>
  <si>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</si>
  <si>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</si>
  <si>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</si>
  <si>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</si>
  <si>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</si>
  <si>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</si>
  <si>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</si>
  <si>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</si>
  <si>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</si>
  <si>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</si>
  <si>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</si>
  <si>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</si>
  <si>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</si>
  <si>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</si>
  <si>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</si>
  <si>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</si>
  <si>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</si>
  <si>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</si>
  <si>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</si>
  <si>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</si>
  <si>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</si>
  <si>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</si>
  <si>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</si>
  <si>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</si>
  <si>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</si>
  <si>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</si>
  <si>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</si>
  <si>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</si>
  <si>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</si>
  <si>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</si>
  <si>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</si>
  <si>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</si>
  <si>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</si>
  <si>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</si>
  <si>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</si>
  <si>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</si>
  <si>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</si>
  <si>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</si>
  <si>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</si>
  <si>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</si>
  <si>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</si>
  <si>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</si>
  <si>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</si>
  <si>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</si>
  <si>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</si>
  <si>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</si>
  <si>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</si>
  <si>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</si>
  <si>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</si>
  <si>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</si>
  <si>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</si>
  <si>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</si>
  <si>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</si>
  <si>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</si>
  <si>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</si>
  <si>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</si>
  <si>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</si>
  <si>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</si>
  <si>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</si>
  <si>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</si>
  <si>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</si>
  <si>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</si>
  <si>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</si>
  <si>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</si>
  <si>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</si>
  <si>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</si>
  <si>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</si>
  <si>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</si>
  <si>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</si>
  <si>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</si>
  <si>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</si>
  <si>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</si>
  <si>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</si>
  <si>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</si>
  <si>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</si>
  <si>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</si>
  <si>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</si>
  <si>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</si>
  <si>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</si>
  <si>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</si>
  <si>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</si>
  <si>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</si>
  <si>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</si>
  <si>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</si>
  <si>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</si>
  <si>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</si>
  <si>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</si>
  <si>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</si>
  <si>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</si>
  <si>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</si>
  <si>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</si>
  <si>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</si>
  <si>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</si>
  <si>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</si>
  <si>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</si>
  <si>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</si>
  <si>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</si>
  <si>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</si>
  <si>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</si>
  <si>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</si>
  <si>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</si>
  <si>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</si>
  <si>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</si>
  <si>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</si>
  <si>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</si>
  <si>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</si>
  <si>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</si>
  <si>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</si>
  <si>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</si>
  <si>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</si>
  <si>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</si>
  <si>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</si>
  <si>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</si>
  <si>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</si>
  <si>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</si>
  <si>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</si>
  <si>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</si>
  <si>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</si>
  <si>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</si>
  <si>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</si>
  <si>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</si>
  <si>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</si>
  <si>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</si>
  <si>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</si>
  <si>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</si>
  <si>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</si>
  <si>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</si>
  <si>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</si>
  <si>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</si>
  <si>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</si>
  <si>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</si>
  <si>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</si>
  <si>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</si>
  <si>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</si>
  <si>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</si>
  <si>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</si>
  <si>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</si>
  <si>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</si>
  <si>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</si>
  <si>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</si>
  <si>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</si>
  <si>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</si>
  <si>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</si>
  <si>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</si>
  <si>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</si>
  <si>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</si>
  <si>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</si>
  <si>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</si>
  <si>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</si>
  <si>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</si>
  <si>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</si>
  <si>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</si>
  <si>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</si>
  <si>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</si>
  <si>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</si>
  <si>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</si>
  <si>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</si>
  <si>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</si>
  <si>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</si>
  <si>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</si>
  <si>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</si>
  <si>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</si>
  <si>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</si>
  <si>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</si>
  <si>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</si>
  <si>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</si>
  <si>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</si>
  <si>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</si>
  <si>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</si>
  <si>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</si>
  <si>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</si>
  <si>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</si>
  <si>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</si>
  <si>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</si>
  <si>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</si>
  <si>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</si>
  <si>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</si>
  <si>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</si>
  <si>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</si>
  <si>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</si>
  <si>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</si>
  <si>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</si>
  <si>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</si>
  <si>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</si>
  <si>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</si>
  <si>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</si>
  <si>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</si>
  <si>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</si>
  <si>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</si>
  <si>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</si>
  <si>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</si>
  <si>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</si>
  <si>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</si>
  <si>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</si>
  <si>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</si>
  <si>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</si>
  <si>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</si>
  <si>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</si>
  <si>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</si>
  <si>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</si>
  <si>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</si>
  <si>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</si>
  <si>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</si>
  <si>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</si>
  <si>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</si>
  <si>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</si>
  <si>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</si>
  <si>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</si>
  <si>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</si>
  <si>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</si>
  <si>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</si>
  <si>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</si>
  <si>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</si>
  <si>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</si>
  <si>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</si>
  <si>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</si>
  <si>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</si>
  <si>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</si>
  <si>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</si>
  <si>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</si>
  <si>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</si>
  <si>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</si>
  <si>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</si>
  <si>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</si>
  <si>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</si>
  <si>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</si>
  <si>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</si>
  <si>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</si>
  <si>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</si>
  <si>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</si>
  <si>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</si>
  <si>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</si>
  <si>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</si>
  <si>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</si>
  <si>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</si>
  <si>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</si>
  <si>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</si>
  <si>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</si>
  <si>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</si>
  <si>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</si>
  <si>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</si>
  <si>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</si>
  <si>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</si>
  <si>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</si>
  <si>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</si>
  <si>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</si>
  <si>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</si>
  <si>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</si>
  <si>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</si>
  <si>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</si>
  <si>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</si>
  <si>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</si>
  <si>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</si>
  <si>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</si>
  <si>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</si>
  <si>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</si>
  <si>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</si>
  <si>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</si>
  <si>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</si>
  <si>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</si>
  <si>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</si>
  <si>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</si>
  <si>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</si>
  <si>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</si>
  <si>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</si>
  <si>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</si>
  <si>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</si>
  <si>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</si>
  <si>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</si>
  <si>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</si>
  <si>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</si>
  <si>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</si>
  <si>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</si>
  <si>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</si>
  <si>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</si>
  <si>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</si>
  <si>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</si>
  <si>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</si>
  <si>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</si>
  <si>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</si>
  <si>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</si>
  <si>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</si>
  <si>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</si>
  <si>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</si>
  <si>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</si>
  <si>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</si>
  <si>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</si>
  <si>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</si>
  <si>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</si>
  <si>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</si>
  <si>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</si>
  <si>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</si>
  <si>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</si>
  <si>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</si>
  <si>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</si>
  <si>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</si>
  <si>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</si>
  <si>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</si>
  <si>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</si>
  <si>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</si>
  <si>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</si>
  <si>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</si>
  <si>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</si>
  <si>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</si>
  <si>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</si>
  <si>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</si>
  <si>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</si>
  <si>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</si>
  <si>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</si>
  <si>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</si>
  <si>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</si>
  <si>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</si>
  <si>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</si>
  <si>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</si>
  <si>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</si>
  <si>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</si>
  <si>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</si>
  <si>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</si>
  <si>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</si>
  <si>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</si>
  <si>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</si>
  <si>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</si>
  <si>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</si>
  <si>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</si>
  <si>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</si>
  <si>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</si>
  <si>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</si>
  <si>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</si>
  <si>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</si>
  <si>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</si>
  <si>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</si>
  <si>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</si>
  <si>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</si>
  <si>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</si>
  <si>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</si>
  <si>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</si>
  <si>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</si>
  <si>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</si>
  <si>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</si>
  <si>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</si>
  <si>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</si>
  <si>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</si>
  <si>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</si>
  <si>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</si>
  <si>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</si>
  <si>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</si>
  <si>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</si>
  <si>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</si>
  <si>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</si>
  <si>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</si>
  <si>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</si>
  <si>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</si>
  <si>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</si>
  <si>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</si>
  <si>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</si>
  <si>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</si>
  <si>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</si>
  <si>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</si>
  <si>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</si>
  <si>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</si>
  <si>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</si>
  <si>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</si>
  <si>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</si>
  <si>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</si>
  <si>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</si>
  <si>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</si>
  <si>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</si>
  <si>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</si>
  <si>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</si>
  <si>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</si>
  <si>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</si>
  <si>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</si>
  <si>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</si>
  <si>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</si>
  <si>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</si>
  <si>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</si>
  <si>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</si>
  <si>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</si>
  <si>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</si>
  <si>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</si>
  <si>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</si>
  <si>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</si>
  <si>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</si>
  <si>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</si>
  <si>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</si>
  <si>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</si>
  <si>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</si>
  <si>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</si>
  <si>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</si>
  <si>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</si>
  <si>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</si>
  <si>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</si>
  <si>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</si>
  <si>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</si>
  <si>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</si>
  <si>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</si>
  <si>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</si>
  <si>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</si>
  <si>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</si>
  <si>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</si>
  <si>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</si>
  <si>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</si>
  <si>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</si>
  <si>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</si>
  <si>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</si>
  <si>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</si>
  <si>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</si>
  <si>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</si>
  <si>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</si>
  <si>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</si>
  <si>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</si>
  <si>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</si>
  <si>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</si>
  <si>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</si>
  <si>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</si>
  <si>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</si>
  <si>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</si>
  <si>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</si>
  <si>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</si>
  <si>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</si>
  <si>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</si>
  <si>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</si>
  <si>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</si>
  <si>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</si>
  <si>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</si>
  <si>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</si>
  <si>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</si>
  <si>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</si>
  <si>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</si>
  <si>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</si>
  <si>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</si>
  <si>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</si>
  <si>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</si>
  <si>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</si>
  <si>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</si>
  <si>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</si>
  <si>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</si>
  <si>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</si>
  <si>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</si>
  <si>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</si>
  <si>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</si>
  <si>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</si>
  <si>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</si>
  <si>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</si>
  <si>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</si>
  <si>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</si>
  <si>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</si>
  <si>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</si>
  <si>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</si>
  <si>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</si>
  <si>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</si>
  <si>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</si>
  <si>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</si>
  <si>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</si>
  <si>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</si>
  <si>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</si>
  <si>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</si>
  <si>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</si>
  <si>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</si>
  <si>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</si>
  <si>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</si>
  <si>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</si>
  <si>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</si>
  <si>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</si>
  <si>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</si>
  <si>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</si>
  <si>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</si>
  <si>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</si>
  <si>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</si>
  <si>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</si>
  <si>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</si>
  <si>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</si>
  <si>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</si>
  <si>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</si>
  <si>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</si>
  <si>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</si>
  <si>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</si>
  <si>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</si>
  <si>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</si>
  <si>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</si>
  <si>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</si>
  <si>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</si>
  <si>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</si>
  <si>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</si>
  <si>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</si>
  <si>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</si>
  <si>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</si>
  <si>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</si>
  <si>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</si>
  <si>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</si>
  <si>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</si>
  <si>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</si>
  <si>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</si>
  <si>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</si>
  <si>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</si>
  <si>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</si>
  <si>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</si>
  <si>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</si>
  <si>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</si>
  <si>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</si>
  <si>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</si>
  <si>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</si>
  <si>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</si>
  <si>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</si>
  <si>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</si>
  <si>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</si>
  <si>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</si>
  <si>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</si>
  <si>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</si>
  <si>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</si>
  <si>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</si>
  <si>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</si>
  <si>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</si>
  <si>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</si>
  <si>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</si>
  <si>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</si>
  <si>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</si>
  <si>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</si>
  <si>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</si>
  <si>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</si>
  <si>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</si>
  <si>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</si>
  <si>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</si>
  <si>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</si>
  <si>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</si>
  <si>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</si>
  <si>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</si>
  <si>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</si>
  <si>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</si>
  <si>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</si>
  <si>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</si>
  <si>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</si>
  <si>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</si>
  <si>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</si>
  <si>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</si>
  <si>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</si>
  <si>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</si>
  <si>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</si>
  <si>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</si>
  <si>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</si>
  <si>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</si>
  <si>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</si>
  <si>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</si>
  <si>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</si>
  <si>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</si>
  <si>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</si>
  <si>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</si>
  <si>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</si>
  <si>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</si>
  <si>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</si>
  <si>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</si>
  <si>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</si>
  <si>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</si>
  <si>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</si>
  <si>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</si>
  <si>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</si>
  <si>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</si>
  <si>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</si>
  <si>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</si>
  <si>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</si>
  <si>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</si>
  <si>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</si>
  <si>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</si>
  <si>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</si>
  <si>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</si>
  <si>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</si>
  <si>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</si>
  <si>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</si>
  <si>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</si>
  <si>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</si>
  <si>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</si>
  <si>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</si>
  <si>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</si>
  <si>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</si>
  <si>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</si>
  <si>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</si>
  <si>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</si>
  <si>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</si>
  <si>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</si>
  <si>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</si>
  <si>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</si>
  <si>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</si>
  <si>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</si>
  <si>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</si>
  <si>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</si>
  <si>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</si>
  <si>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</si>
  <si>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</si>
  <si>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</si>
  <si>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</si>
  <si>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</si>
  <si>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</si>
  <si>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</si>
  <si>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</si>
  <si>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</si>
  <si>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</si>
  <si>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</si>
  <si>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</si>
  <si>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</si>
  <si>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</si>
  <si>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</si>
  <si>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</si>
  <si>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</si>
  <si>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</si>
  <si>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</si>
  <si>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</si>
  <si>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</si>
  <si>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</si>
  <si>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</si>
  <si>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</si>
  <si>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</si>
  <si>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</si>
  <si>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</si>
  <si>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</si>
  <si>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</si>
  <si>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</si>
  <si>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</si>
  <si>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</si>
  <si>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</si>
  <si>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</si>
  <si>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</si>
  <si>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</si>
  <si>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</si>
  <si>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</si>
  <si>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</si>
  <si>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</si>
  <si>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</si>
  <si>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</si>
  <si>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</si>
  <si>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</si>
  <si>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</si>
  <si>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</si>
  <si>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</si>
  <si>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</si>
  <si>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</si>
  <si>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</si>
  <si>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</si>
  <si>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</si>
  <si>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</si>
  <si>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</si>
  <si>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</si>
  <si>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</si>
  <si>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</si>
  <si>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</si>
  <si>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</si>
  <si>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</si>
  <si>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</si>
  <si>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</si>
  <si>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</si>
  <si>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</si>
  <si>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</si>
  <si>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</si>
  <si>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</si>
  <si>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</si>
  <si>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</si>
  <si>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</si>
  <si>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</si>
  <si>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</si>
  <si>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</si>
  <si>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</si>
  <si>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</si>
  <si>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</si>
  <si>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</si>
  <si>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</si>
  <si>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</si>
  <si>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</si>
  <si>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</si>
  <si>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</si>
  <si>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</si>
  <si>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</si>
  <si>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</si>
  <si>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</si>
  <si>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</si>
  <si>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</si>
  <si>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</si>
  <si>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</si>
  <si>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</si>
  <si>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</si>
  <si>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</si>
  <si>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</si>
  <si>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</si>
  <si>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</si>
  <si>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</si>
  <si>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</si>
  <si>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</si>
  <si>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</si>
  <si>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</si>
  <si>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</si>
  <si>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</si>
  <si>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</si>
  <si>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</si>
  <si>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</si>
  <si>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</si>
  <si>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</si>
  <si>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</si>
  <si>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</si>
  <si>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</si>
  <si>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</si>
  <si>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</si>
  <si>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</si>
  <si>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</si>
  <si>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</si>
  <si>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</si>
  <si>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</si>
  <si>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</si>
  <si>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</si>
  <si>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</si>
  <si>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</si>
  <si>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</si>
  <si>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</si>
  <si>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</si>
  <si>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</si>
  <si>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</si>
  <si>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</si>
  <si>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</si>
  <si>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</si>
  <si>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</si>
  <si>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</si>
  <si>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</si>
  <si>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</si>
  <si>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</si>
  <si>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</si>
  <si>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</si>
  <si>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</si>
  <si>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</si>
  <si>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</si>
  <si>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</si>
  <si>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</si>
  <si>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</si>
  <si>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</si>
  <si>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</si>
  <si>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</si>
  <si>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</si>
  <si>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</si>
  <si>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</si>
  <si>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</si>
  <si>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</si>
  <si>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</si>
  <si>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</si>
  <si>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</si>
  <si>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</si>
  <si>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</si>
  <si>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</si>
  <si>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</si>
  <si>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</si>
  <si>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</si>
  <si>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</si>
  <si>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</si>
  <si>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</si>
  <si>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</si>
  <si>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</si>
  <si>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</si>
  <si>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</si>
  <si>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</si>
  <si>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</si>
  <si>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</si>
  <si>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</si>
  <si>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</si>
  <si>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</si>
  <si>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</si>
  <si>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</si>
  <si>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</si>
  <si>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</si>
  <si>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</si>
  <si>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</si>
  <si>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</si>
  <si>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</si>
  <si>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</si>
  <si>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</si>
  <si>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</si>
  <si>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</si>
  <si>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</si>
  <si>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</si>
  <si>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</si>
  <si>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</si>
  <si>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</si>
  <si>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</si>
  <si>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</si>
  <si>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</si>
  <si>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</si>
  <si>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</si>
  <si>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</si>
  <si>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</si>
  <si>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</si>
  <si>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</si>
  <si>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</si>
  <si>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</si>
  <si>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</si>
  <si>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</si>
  <si>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</si>
  <si>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</si>
  <si>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</si>
  <si>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</si>
  <si>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</si>
  <si>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</si>
  <si>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</si>
  <si>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</si>
  <si>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</si>
  <si>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</si>
  <si>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</si>
  <si>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</si>
  <si>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</si>
  <si>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</si>
  <si>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</si>
  <si>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</si>
  <si>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</si>
  <si>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</si>
  <si>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</si>
  <si>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</si>
  <si>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</si>
  <si>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</si>
  <si>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</si>
  <si>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</si>
  <si>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</si>
  <si>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</si>
  <si>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</si>
  <si>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</si>
  <si>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</si>
  <si>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</si>
  <si>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</si>
  <si>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</si>
  <si>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</si>
  <si>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</si>
  <si>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</si>
  <si>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</si>
  <si>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</si>
  <si>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</si>
  <si>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</si>
  <si>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</si>
  <si>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</si>
  <si>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</si>
  <si>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</si>
  <si>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</si>
  <si>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</si>
  <si>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</si>
  <si>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</si>
  <si>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</si>
  <si>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</si>
  <si>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</si>
  <si>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</si>
  <si>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</si>
  <si>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</si>
  <si>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</si>
  <si>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</si>
  <si>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</si>
  <si>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</si>
  <si>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</si>
  <si>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</si>
  <si>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</si>
  <si>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</si>
  <si>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</si>
  <si>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</si>
  <si>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</si>
  <si>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</si>
  <si>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</si>
  <si>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</si>
  <si>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</si>
  <si>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</si>
  <si>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</si>
  <si>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</si>
  <si>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</si>
  <si>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</si>
  <si>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</si>
  <si>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</si>
  <si>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</si>
  <si>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</si>
  <si>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</si>
  <si>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</si>
  <si>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</si>
  <si>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</si>
  <si>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</si>
  <si>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</si>
  <si>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</si>
  <si>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</si>
  <si>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</si>
  <si>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</si>
  <si>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</si>
  <si>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</si>
  <si>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</si>
  <si>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</si>
  <si>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</si>
  <si>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</si>
  <si>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</si>
  <si>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</si>
  <si>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</si>
  <si>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</si>
  <si>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</si>
  <si>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</si>
  <si>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</si>
  <si>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</si>
  <si>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</si>
  <si>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</si>
  <si>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</si>
  <si>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</si>
  <si>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</si>
  <si>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</si>
  <si>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</si>
  <si>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</si>
  <si>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</si>
  <si>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</si>
  <si>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</si>
  <si>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</si>
  <si>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</si>
  <si>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</si>
  <si>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</si>
  <si>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</si>
  <si>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</si>
  <si>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</si>
  <si>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</si>
  <si>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</si>
  <si>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</si>
  <si>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</si>
  <si>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</si>
  <si>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</si>
  <si>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</si>
  <si>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</si>
  <si>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</si>
  <si>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</si>
  <si>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</si>
  <si>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</si>
  <si>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</si>
  <si>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</si>
  <si>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</si>
  <si>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</si>
  <si>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</si>
  <si>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</si>
  <si>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</si>
  <si>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</si>
  <si>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</si>
  <si>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</si>
  <si>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</si>
  <si>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</si>
  <si>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</si>
  <si>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</si>
  <si>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</si>
  <si>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</si>
  <si>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</si>
  <si>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</si>
  <si>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</si>
  <si>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</si>
  <si>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</si>
  <si>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</si>
  <si>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</si>
  <si>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</si>
  <si>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</si>
  <si>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</si>
  <si>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</si>
  <si>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</si>
  <si>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</si>
  <si>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</si>
  <si>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</si>
  <si>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</si>
  <si>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</si>
  <si>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</si>
  <si>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</si>
  <si>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</si>
  <si>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</si>
  <si>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</si>
  <si>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</si>
  <si>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</si>
  <si>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</si>
  <si>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</si>
  <si>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</si>
  <si>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</si>
  <si>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</si>
  <si>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</si>
  <si>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</si>
  <si>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</si>
  <si>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</si>
  <si>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</si>
  <si>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</si>
  <si>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</si>
  <si>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</si>
  <si>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</si>
  <si>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</si>
  <si>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</si>
  <si>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</si>
  <si>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</si>
  <si>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</si>
  <si>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</si>
  <si>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</si>
  <si>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</si>
  <si>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</si>
  <si>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</si>
  <si>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</si>
  <si>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</si>
  <si>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</si>
  <si>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</si>
  <si>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</si>
  <si>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</si>
  <si>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</si>
  <si>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</si>
  <si>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</si>
  <si>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</si>
  <si>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</si>
  <si>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</si>
  <si>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</si>
  <si>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</si>
  <si>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</si>
  <si>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</si>
  <si>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</si>
  <si>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</si>
  <si>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</si>
  <si>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</si>
  <si>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</si>
  <si>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</si>
  <si>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</si>
  <si>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</si>
  <si>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</si>
  <si>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</si>
  <si>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</si>
  <si>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</si>
  <si>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</si>
  <si>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</si>
  <si>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</si>
  <si>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</si>
  <si>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</si>
  <si>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</si>
  <si>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</si>
  <si>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</si>
  <si>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</si>
  <si>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</si>
  <si>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</si>
  <si>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</si>
  <si>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</si>
  <si>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</si>
  <si>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</si>
  <si>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</si>
  <si>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</si>
  <si>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</si>
  <si>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</si>
  <si>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</si>
  <si>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</si>
  <si>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</si>
  <si>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</si>
  <si>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</si>
  <si>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</si>
  <si>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</si>
  <si>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</si>
  <si>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</si>
  <si>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</si>
  <si>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</si>
  <si>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</si>
  <si>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</si>
  <si>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</si>
  <si>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</si>
  <si>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</si>
  <si>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</si>
  <si>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</si>
  <si>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</si>
  <si>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</si>
  <si>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</si>
  <si>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</si>
  <si>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</si>
  <si>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</si>
  <si>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</si>
  <si>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</si>
  <si>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</si>
  <si>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</si>
  <si>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</si>
  <si>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</si>
  <si>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</si>
  <si>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</si>
  <si>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</si>
  <si>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</si>
  <si>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</si>
  <si>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</si>
  <si>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</si>
  <si>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</si>
  <si>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</si>
  <si>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</si>
  <si>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</si>
  <si>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</si>
  <si>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</si>
  <si>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</si>
  <si>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</si>
  <si>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</si>
  <si>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</si>
  <si>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</si>
  <si>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</si>
  <si>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</si>
  <si>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</si>
  <si>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</si>
  <si>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</si>
  <si>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</si>
  <si>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</si>
  <si>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</si>
  <si>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</si>
  <si>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</si>
  <si>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</si>
  <si>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</si>
  <si>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</si>
  <si>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</si>
  <si>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</si>
  <si>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</si>
  <si>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</si>
  <si>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</si>
  <si>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</si>
  <si>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</si>
  <si>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</si>
  <si>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</si>
  <si>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</si>
  <si>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</si>
  <si>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</si>
  <si>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</si>
  <si>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</si>
  <si>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</si>
  <si>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</si>
  <si>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</si>
  <si>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</si>
  <si>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</si>
  <si>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</si>
  <si>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</si>
  <si>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</si>
  <si>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</si>
  <si>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</si>
  <si>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</si>
  <si>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</si>
  <si>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</si>
  <si>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</si>
  <si>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</si>
  <si>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</si>
  <si>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</si>
  <si>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</si>
  <si>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</si>
  <si>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</si>
  <si>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</si>
  <si>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</si>
  <si>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</si>
  <si>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</si>
  <si>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</si>
  <si>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</si>
  <si>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</si>
  <si>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</si>
  <si>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</si>
  <si>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</si>
  <si>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</si>
  <si>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</si>
  <si>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</si>
  <si>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</si>
  <si>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</si>
  <si>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</si>
  <si>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</si>
  <si>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</si>
  <si>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</si>
  <si>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</si>
  <si>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</si>
  <si>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</si>
  <si>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</si>
  <si>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</si>
  <si>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</si>
  <si>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</si>
  <si>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</si>
  <si>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</si>
  <si>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</si>
  <si>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</si>
  <si>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</si>
  <si>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</si>
  <si>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</si>
  <si>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</si>
  <si>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</si>
  <si>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</si>
  <si>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</si>
  <si>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</si>
  <si>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</si>
  <si>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</si>
  <si>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</si>
  <si>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</si>
  <si>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</si>
  <si>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</si>
  <si>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</si>
  <si>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</si>
  <si>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</si>
  <si>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</si>
  <si>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</si>
  <si>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</si>
  <si>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</si>
  <si>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</si>
  <si>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</si>
  <si>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</si>
  <si>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</si>
  <si>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</si>
  <si>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</si>
  <si>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</si>
  <si>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</si>
  <si>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</si>
  <si>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</si>
  <si>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</si>
  <si>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</si>
  <si>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</si>
  <si>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</si>
  <si>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</si>
  <si>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</si>
  <si>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</si>
  <si>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</si>
  <si>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</si>
  <si>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</si>
  <si>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</si>
  <si>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</si>
  <si>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</si>
  <si>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</si>
  <si>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</si>
  <si>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</si>
  <si>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</si>
  <si>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</si>
  <si>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</si>
  <si>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</si>
  <si>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</si>
  <si>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</si>
  <si>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</si>
  <si>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</si>
  <si>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</si>
  <si>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</si>
  <si>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</si>
  <si>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</si>
  <si>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</si>
  <si>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</si>
  <si>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</si>
  <si>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</si>
  <si>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</si>
  <si>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</si>
  <si>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</si>
  <si>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</si>
  <si>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</si>
  <si>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</si>
  <si>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</si>
  <si>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</si>
  <si>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</si>
  <si>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</si>
  <si>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</si>
  <si>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</si>
  <si>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</si>
  <si>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</si>
  <si>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</si>
  <si>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</si>
  <si>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</si>
  <si>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</si>
  <si>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</si>
  <si>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</si>
  <si>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</si>
  <si>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</si>
  <si>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</si>
  <si>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</si>
  <si>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</si>
  <si>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</si>
  <si>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</si>
  <si>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</si>
  <si>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</si>
  <si>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</si>
  <si>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</si>
  <si>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</si>
  <si>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</si>
  <si>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</si>
  <si>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</si>
  <si>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</si>
  <si>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</si>
  <si>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</si>
  <si>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</si>
  <si>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</si>
  <si>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</si>
  <si>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</si>
  <si>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</si>
  <si>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</si>
  <si>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</si>
  <si>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</si>
  <si>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</si>
  <si>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</si>
  <si>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</si>
  <si>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</si>
  <si>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</si>
  <si>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</si>
  <si>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</si>
  <si>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</si>
  <si>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</si>
  <si>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</si>
  <si>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</si>
  <si>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</si>
  <si>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</si>
  <si>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</si>
  <si>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</si>
  <si>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</si>
  <si>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</si>
  <si>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</si>
  <si>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</si>
  <si>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</si>
  <si>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</si>
  <si>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</si>
  <si>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</si>
  <si>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</si>
  <si>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</si>
  <si>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</si>
  <si>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</si>
  <si>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</si>
  <si>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</si>
  <si>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</si>
  <si>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</si>
  <si>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</si>
  <si>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</si>
  <si>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</si>
  <si>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</si>
  <si>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</si>
  <si>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</si>
  <si>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</si>
  <si>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</si>
  <si>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</si>
  <si>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</si>
  <si>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</si>
  <si>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</si>
  <si>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</si>
  <si>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</si>
  <si>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</si>
  <si>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</si>
  <si>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</si>
  <si>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</si>
  <si>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</si>
  <si>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</si>
  <si>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</si>
  <si>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</si>
  <si>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</si>
  <si>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</si>
  <si>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</si>
  <si>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</si>
  <si>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</si>
  <si>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</si>
  <si>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</si>
  <si>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</si>
  <si>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</si>
  <si>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</si>
  <si>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</si>
  <si>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</si>
  <si>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</si>
  <si>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</si>
  <si>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</si>
  <si>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</si>
  <si>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</si>
  <si>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</si>
  <si>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</si>
  <si>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</si>
  <si>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</si>
  <si>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</si>
  <si>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</si>
  <si>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</si>
  <si>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</si>
  <si>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</si>
  <si>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</si>
  <si>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</si>
  <si>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</si>
  <si>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</si>
  <si>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</si>
  <si>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</si>
  <si>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</si>
  <si>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</si>
  <si>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</si>
  <si>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</si>
  <si>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</si>
  <si>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</si>
  <si>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</si>
  <si>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</si>
  <si>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</si>
  <si>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</si>
  <si>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</si>
  <si>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</si>
  <si>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</si>
  <si>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</si>
  <si>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</si>
  <si>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</si>
  <si>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</si>
  <si>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</si>
  <si>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</si>
  <si>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</si>
  <si>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</si>
  <si>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</si>
  <si>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</si>
  <si>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</si>
  <si>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</si>
  <si>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</si>
  <si>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</si>
  <si>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</si>
  <si>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</si>
  <si>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</si>
  <si>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</si>
  <si>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</si>
  <si>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</si>
  <si>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</si>
  <si>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</si>
  <si>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</si>
  <si>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</si>
  <si>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</si>
  <si>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</si>
  <si>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</si>
  <si>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</si>
  <si>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</si>
  <si>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</si>
  <si>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</si>
  <si>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</si>
  <si>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</si>
  <si>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</si>
  <si>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</si>
  <si>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</si>
  <si>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</si>
  <si>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</si>
  <si>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</si>
  <si>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</si>
  <si>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</si>
  <si>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</si>
  <si>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</si>
  <si>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</si>
  <si>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</si>
  <si>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</si>
  <si>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</si>
  <si>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</si>
  <si>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</si>
  <si>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</si>
  <si>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</si>
  <si>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</si>
  <si>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</si>
  <si>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</si>
  <si>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</si>
  <si>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</si>
  <si>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</si>
  <si>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</si>
  <si>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</si>
  <si>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</si>
  <si>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</si>
  <si>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</si>
  <si>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</si>
  <si>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</si>
  <si>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</si>
  <si>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</si>
  <si>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</si>
  <si>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</si>
  <si>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</si>
  <si>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</si>
  <si>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</si>
  <si>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</si>
  <si>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</si>
  <si>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</si>
  <si>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</si>
  <si>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</si>
  <si>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</si>
  <si>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</si>
  <si>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</si>
  <si>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</si>
  <si>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</si>
  <si>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</si>
  <si>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</si>
  <si>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</si>
  <si>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</si>
  <si>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</si>
  <si>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</si>
  <si>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</si>
  <si>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</si>
  <si>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</si>
  <si>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</si>
  <si>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</si>
  <si>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</si>
  <si>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</si>
  <si>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</si>
  <si>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</si>
  <si>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</si>
  <si>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</si>
  <si>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</si>
  <si>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</si>
  <si>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</si>
  <si>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</si>
  <si>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</si>
  <si>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</si>
  <si>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</si>
  <si>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</si>
  <si>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</si>
  <si>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</si>
  <si>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</si>
  <si>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</si>
  <si>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</si>
  <si>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</si>
  <si>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</si>
  <si>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</si>
  <si>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</si>
  <si>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</si>
  <si>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</si>
  <si>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</si>
  <si>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</si>
  <si>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</si>
  <si>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</si>
  <si>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</si>
  <si>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</si>
  <si>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</si>
  <si>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</si>
  <si>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</si>
  <si>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</si>
  <si>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</si>
  <si>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</si>
  <si>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</si>
  <si>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</si>
  <si>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</si>
  <si>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</si>
  <si>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</si>
  <si>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</si>
  <si>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</si>
  <si>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</si>
  <si>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</si>
  <si>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</si>
  <si>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</si>
  <si>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</si>
  <si>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</si>
  <si>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</si>
  <si>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</si>
  <si>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</si>
  <si>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</si>
  <si>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</si>
  <si>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</si>
  <si>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</si>
  <si>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</si>
  <si>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</si>
  <si>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</si>
  <si>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</si>
  <si>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</si>
  <si>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</si>
  <si>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</si>
  <si>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</si>
  <si>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</si>
  <si>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</si>
  <si>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</si>
  <si>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</si>
  <si>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</si>
  <si>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</si>
  <si>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</si>
  <si>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</si>
  <si>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</si>
  <si>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</si>
  <si>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</si>
  <si>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</si>
  <si>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</si>
  <si>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</si>
  <si>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</si>
  <si>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</si>
  <si>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</si>
  <si>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</si>
  <si>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</si>
  <si>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</si>
  <si>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</si>
  <si>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</si>
  <si>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</si>
  <si>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</si>
  <si>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</si>
  <si>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</si>
  <si>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</si>
  <si>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</si>
  <si>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</si>
  <si>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</si>
  <si>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</si>
  <si>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</si>
  <si>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</si>
  <si>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</si>
  <si>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</si>
  <si>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</si>
  <si>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</si>
  <si>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</si>
  <si>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</si>
  <si>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</si>
  <si>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</si>
  <si>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</si>
  <si>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</si>
  <si>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</si>
  <si>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</si>
  <si>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</si>
  <si>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</si>
  <si>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</si>
  <si>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</si>
  <si>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</si>
  <si>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</si>
  <si>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</si>
  <si>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</si>
  <si>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</si>
  <si>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</si>
  <si>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</si>
  <si>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</si>
  <si>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</si>
  <si>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</si>
  <si>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</si>
  <si>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</si>
  <si>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</si>
  <si>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</si>
  <si>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</si>
  <si>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</si>
  <si>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</si>
  <si>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</si>
  <si>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</si>
  <si>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</si>
  <si>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</si>
  <si>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</si>
  <si>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</si>
  <si>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</si>
  <si>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</si>
  <si>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</si>
  <si>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</si>
  <si>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</si>
  <si>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</si>
  <si>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</si>
  <si>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</si>
  <si>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</si>
  <si>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</si>
  <si>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</si>
  <si>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</si>
  <si>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</si>
  <si>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</si>
  <si>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</si>
  <si>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</si>
  <si>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</si>
  <si>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</si>
  <si>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</si>
  <si>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</si>
  <si>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</si>
  <si>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</si>
  <si>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</si>
  <si>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</si>
  <si>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</si>
  <si>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</si>
  <si>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</si>
  <si>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</si>
  <si>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</si>
  <si>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</si>
  <si>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</si>
  <si>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</si>
  <si>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</si>
  <si>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</si>
  <si>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</si>
  <si>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</si>
  <si>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</si>
  <si>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</si>
  <si>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</si>
  <si>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</si>
  <si>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</si>
  <si>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</si>
  <si>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</si>
  <si>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</si>
  <si>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</si>
  <si>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</si>
  <si>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</si>
  <si>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</si>
  <si>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</si>
  <si>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</si>
  <si>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</si>
  <si>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</si>
  <si>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</si>
  <si>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</si>
  <si>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</si>
  <si>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</si>
  <si>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</si>
  <si>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</si>
  <si>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</si>
  <si>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</si>
  <si>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</si>
  <si>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</si>
  <si>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</si>
  <si>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</si>
  <si>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</si>
  <si>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</si>
  <si>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</si>
  <si>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</si>
  <si>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</si>
  <si>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</si>
  <si>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</si>
  <si>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</si>
  <si>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</si>
  <si>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</si>
  <si>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</si>
  <si>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</si>
  <si>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</si>
  <si>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</si>
  <si>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</si>
  <si>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</si>
  <si>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</si>
  <si>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</si>
  <si>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</si>
  <si>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</si>
  <si>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</si>
  <si>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</si>
  <si>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</si>
  <si>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</si>
  <si>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</si>
  <si>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</si>
  <si>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</si>
  <si>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</si>
  <si>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</si>
  <si>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</si>
  <si>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</si>
  <si>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</si>
  <si>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</si>
  <si>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</si>
  <si>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</si>
  <si>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</si>
  <si>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</si>
  <si>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</si>
  <si>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</si>
  <si>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</si>
  <si>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</si>
  <si>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</si>
  <si>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</si>
  <si>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</si>
  <si>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</si>
  <si>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</si>
  <si>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</si>
  <si>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</si>
  <si>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</si>
  <si>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</si>
  <si>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</si>
  <si>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</si>
  <si>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</si>
  <si>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</si>
  <si>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</si>
  <si>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</si>
  <si>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</si>
  <si>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</si>
  <si>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</si>
  <si>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</si>
  <si>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</si>
  <si>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</si>
  <si>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</si>
  <si>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</si>
  <si>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</si>
  <si>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</si>
  <si>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</si>
  <si>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</si>
  <si>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</si>
  <si>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</si>
  <si>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</si>
  <si>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</si>
  <si>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</si>
  <si>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</si>
  <si>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</si>
  <si>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</si>
  <si>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</si>
  <si>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</si>
  <si>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</si>
  <si>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</si>
  <si>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</si>
  <si>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</si>
  <si>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</si>
  <si>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</si>
  <si>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</si>
  <si>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</si>
  <si>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</si>
  <si>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</si>
  <si>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</si>
  <si>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</si>
  <si>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</si>
  <si>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</si>
  <si>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</si>
  <si>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</si>
  <si>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</si>
  <si>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</si>
  <si>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</si>
  <si>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</si>
  <si>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</si>
  <si>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</si>
  <si>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</si>
  <si>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</si>
  <si>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</si>
  <si>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</si>
  <si>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</si>
  <si>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</si>
  <si>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</si>
  <si>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</si>
  <si>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</si>
  <si>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</si>
  <si>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</si>
  <si>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</si>
  <si>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</si>
  <si>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</si>
  <si>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</si>
  <si>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</si>
  <si>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</si>
  <si>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</si>
  <si>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</si>
  <si>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</si>
  <si>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</si>
  <si>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</si>
  <si>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</si>
  <si>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</si>
  <si>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</si>
  <si>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</si>
  <si>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</si>
  <si>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</si>
  <si>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</si>
  <si>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</si>
  <si>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</si>
  <si>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</si>
  <si>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</si>
  <si>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</si>
  <si>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</si>
  <si>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</si>
  <si>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</si>
  <si>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</si>
  <si>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</si>
  <si>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</si>
  <si>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</si>
  <si>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</si>
  <si>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</si>
  <si>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</si>
  <si>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</si>
  <si>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</si>
  <si>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</si>
  <si>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</si>
  <si>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</si>
  <si>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</si>
  <si>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</si>
  <si>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</si>
  <si>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</si>
  <si>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</si>
  <si>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</si>
  <si>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</si>
  <si>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</si>
  <si>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</si>
  <si>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</si>
  <si>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</si>
  <si>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</si>
  <si>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</si>
  <si>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</si>
  <si>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</si>
  <si>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</si>
  <si>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</si>
  <si>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</si>
  <si>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</si>
  <si>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</si>
  <si>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</si>
  <si>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</si>
  <si>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</si>
  <si>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</si>
  <si>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</si>
  <si>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</si>
  <si>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</si>
  <si>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</si>
  <si>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</si>
  <si>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</si>
  <si>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</si>
  <si>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</si>
  <si>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</si>
  <si>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</si>
  <si>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</si>
  <si>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</si>
  <si>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</si>
  <si>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</si>
  <si>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</si>
  <si>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</si>
  <si>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</si>
  <si>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</si>
  <si>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</si>
  <si>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</si>
  <si>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</si>
  <si>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</si>
  <si>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</si>
  <si>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</si>
  <si>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</si>
  <si>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</si>
  <si>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</si>
  <si>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</si>
  <si>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</si>
  <si>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</si>
  <si>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</si>
  <si>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</si>
  <si>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</si>
  <si>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</si>
  <si>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</si>
  <si>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</si>
  <si>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</si>
  <si>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</si>
  <si>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</si>
  <si>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</si>
  <si>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</si>
  <si>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</si>
  <si>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</si>
  <si>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</si>
  <si>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</si>
  <si>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</si>
  <si>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</si>
  <si>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</si>
  <si>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</si>
  <si>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</si>
  <si>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</si>
  <si>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</si>
  <si>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</si>
  <si>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</si>
  <si>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</si>
  <si>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</si>
  <si>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</si>
  <si>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</si>
  <si>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</si>
  <si>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</si>
  <si>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</si>
  <si>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</si>
  <si>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</si>
  <si>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</si>
  <si>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</si>
  <si>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</si>
  <si>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</si>
  <si>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</si>
  <si>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</si>
  <si>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</si>
  <si>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</si>
  <si>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</si>
  <si>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</si>
  <si>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</si>
  <si>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</si>
  <si>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</si>
  <si>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</si>
  <si>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</si>
  <si>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</si>
  <si>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</si>
  <si>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</si>
  <si>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</si>
  <si>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</si>
  <si>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</si>
  <si>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</si>
  <si>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</si>
  <si>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</si>
  <si>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</si>
  <si>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</si>
  <si>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</si>
  <si>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</si>
  <si>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</si>
  <si>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</si>
  <si>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</si>
  <si>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</si>
  <si>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</si>
  <si>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</si>
  <si>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</si>
  <si>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</si>
  <si>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</si>
  <si>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</si>
  <si>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</si>
  <si>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</si>
  <si>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</si>
  <si>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</si>
  <si>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</si>
  <si>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</si>
  <si>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</si>
  <si>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</si>
  <si>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</si>
  <si>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</si>
  <si>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</si>
  <si>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</si>
  <si>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</si>
  <si>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</si>
  <si>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</si>
  <si>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</si>
  <si>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</si>
  <si>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</si>
  <si>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</si>
  <si>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</si>
  <si>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</si>
  <si>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</si>
  <si>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</si>
  <si>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</si>
  <si>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</si>
  <si>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</si>
  <si>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</si>
  <si>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</si>
  <si>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</si>
  <si>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</si>
  <si>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</si>
  <si>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</si>
  <si>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</si>
  <si>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</si>
  <si>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</si>
  <si>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</si>
  <si>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</si>
  <si>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</si>
  <si>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</si>
  <si>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</si>
  <si>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</si>
  <si>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</si>
  <si>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</si>
  <si>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</si>
  <si>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</si>
  <si>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</si>
  <si>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</si>
  <si>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</si>
  <si>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</si>
  <si>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</si>
  <si>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</si>
  <si>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</si>
  <si>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</si>
  <si>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</si>
  <si>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</si>
  <si>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</si>
  <si>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</si>
  <si>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</si>
  <si>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</si>
  <si>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</si>
  <si>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</si>
  <si>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</si>
  <si>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</si>
  <si>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</si>
  <si>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</si>
  <si>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</si>
  <si>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</si>
  <si>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</si>
  <si>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</si>
  <si>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</si>
  <si>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</si>
  <si>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</si>
  <si>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</si>
  <si>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</si>
  <si>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</si>
  <si>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</si>
  <si>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</si>
  <si>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</si>
  <si>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</si>
  <si>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</si>
  <si>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</si>
  <si>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</si>
  <si>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</si>
  <si>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</si>
  <si>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</si>
  <si>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</si>
  <si>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</si>
  <si>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</si>
  <si>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</si>
  <si>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</si>
  <si>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</si>
  <si>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</si>
  <si>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</si>
  <si>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</si>
  <si>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</si>
  <si>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</si>
  <si>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</si>
  <si>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</si>
  <si>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</si>
  <si>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</si>
  <si>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</si>
  <si>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</si>
  <si>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</si>
  <si>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</si>
  <si>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</si>
  <si>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</si>
  <si>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</si>
  <si>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</si>
  <si>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</si>
  <si>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</si>
  <si>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</si>
  <si>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</si>
  <si>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</si>
  <si>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</si>
  <si>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</si>
  <si>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</si>
  <si>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</si>
  <si>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</si>
  <si>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</si>
  <si>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</si>
  <si>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</si>
  <si>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</si>
  <si>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</si>
  <si>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</si>
  <si>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</si>
  <si>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</si>
  <si>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</si>
  <si>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</si>
  <si>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</si>
  <si>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</si>
  <si>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</si>
  <si>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</si>
  <si>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</si>
  <si>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</si>
  <si>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</si>
  <si>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</si>
  <si>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</si>
  <si>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</si>
  <si>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</si>
  <si>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</si>
  <si>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</si>
  <si>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</si>
  <si>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</si>
  <si>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</si>
  <si>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</si>
  <si>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</si>
  <si>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</si>
  <si>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</si>
  <si>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</si>
  <si>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</si>
  <si>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</si>
  <si>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</si>
  <si>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</si>
  <si>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</si>
  <si>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</si>
  <si>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</si>
  <si>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</si>
  <si>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</si>
  <si>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</si>
  <si>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</si>
  <si>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</si>
  <si>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</si>
  <si>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</si>
  <si>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</si>
  <si>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</si>
  <si>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</si>
  <si>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</si>
  <si>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</si>
  <si>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</si>
  <si>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</si>
  <si>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</si>
  <si>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</si>
  <si>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</si>
  <si>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</si>
  <si>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</si>
  <si>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</si>
  <si>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</si>
  <si>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</si>
  <si>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</si>
  <si>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</si>
  <si>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</si>
  <si>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</si>
  <si>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</si>
  <si>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</si>
  <si>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</si>
  <si>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</si>
  <si>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</si>
  <si>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</si>
  <si>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</si>
  <si>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</si>
  <si>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</si>
  <si>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</si>
  <si>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</si>
  <si>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</si>
  <si>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</si>
  <si>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</si>
  <si>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</si>
  <si>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</si>
  <si>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</si>
  <si>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</si>
  <si>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</si>
  <si>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</si>
  <si>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</si>
  <si>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</si>
  <si>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</si>
  <si>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</si>
  <si>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</si>
  <si>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</si>
  <si>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</si>
  <si>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</si>
  <si>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</si>
  <si>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</si>
  <si>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</si>
  <si>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</si>
  <si>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</si>
  <si>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</si>
  <si>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</si>
  <si>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</si>
  <si>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</si>
  <si>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</si>
  <si>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</si>
  <si>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</si>
  <si>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</si>
  <si>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</si>
  <si>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</si>
  <si>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</si>
  <si>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</si>
  <si>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</si>
  <si>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</si>
  <si>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</si>
  <si>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</si>
  <si>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</si>
  <si>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</si>
  <si>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</si>
  <si>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</si>
  <si>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</si>
  <si>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</si>
  <si>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</si>
  <si>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</si>
  <si>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</si>
  <si>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</si>
  <si>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</si>
  <si>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</si>
  <si>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</si>
  <si>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</si>
  <si>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</si>
  <si>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</si>
  <si>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</si>
  <si>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</si>
  <si>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</si>
  <si>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</si>
  <si>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</si>
  <si>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</si>
  <si>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</si>
  <si>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</si>
  <si>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</si>
  <si>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</si>
  <si>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</si>
  <si>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</si>
  <si>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</si>
  <si>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</si>
  <si>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</si>
  <si>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</si>
  <si>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</si>
  <si>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</si>
  <si>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</si>
  <si>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</si>
  <si>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</si>
  <si>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</si>
  <si>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</si>
  <si>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</si>
  <si>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</si>
  <si>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</si>
  <si>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</si>
  <si>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</si>
  <si>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</si>
  <si>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</si>
  <si>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</si>
  <si>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</si>
  <si>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</si>
  <si>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</si>
  <si>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</si>
  <si>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</si>
  <si>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</si>
  <si>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</si>
  <si>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</si>
  <si>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</si>
  <si>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</si>
  <si>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</si>
  <si>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</si>
  <si>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</si>
  <si>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</si>
  <si>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</si>
  <si>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</si>
  <si>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</si>
  <si>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</si>
  <si>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</si>
  <si>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</si>
  <si>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</si>
  <si>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</si>
  <si>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</si>
  <si>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</si>
  <si>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</si>
  <si>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</si>
  <si>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</si>
  <si>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</si>
  <si>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</si>
  <si>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</si>
  <si>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</si>
  <si>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</si>
  <si>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</si>
  <si>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</si>
  <si>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</si>
  <si>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</si>
  <si>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</si>
  <si>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</si>
  <si>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</si>
  <si>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</si>
  <si>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</si>
  <si>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</si>
  <si>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</si>
  <si>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</si>
  <si>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</si>
  <si>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</si>
  <si>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</si>
  <si>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</si>
  <si>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</si>
  <si>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</si>
  <si>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</si>
  <si>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</si>
  <si>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</si>
  <si>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</si>
  <si>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</si>
  <si>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</si>
  <si>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</si>
  <si>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</si>
  <si>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</si>
  <si>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</si>
  <si>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</si>
  <si>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</si>
  <si>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</si>
  <si>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</si>
  <si>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</si>
  <si>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</si>
  <si>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</si>
  <si>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</si>
  <si>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</si>
  <si>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</si>
  <si>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</si>
  <si>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</si>
  <si>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</si>
  <si>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</si>
  <si>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</si>
  <si>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</si>
  <si>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</si>
  <si>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</si>
  <si>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</si>
  <si>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</si>
  <si>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</si>
  <si>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</si>
  <si>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</si>
  <si>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</si>
  <si>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</si>
  <si>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</si>
  <si>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</si>
  <si>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</si>
  <si>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</si>
  <si>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</si>
  <si>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</si>
  <si>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</si>
  <si>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</si>
  <si>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</si>
  <si>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</si>
  <si>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</si>
  <si>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</si>
  <si>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</si>
  <si>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</si>
  <si>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</si>
  <si>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</si>
  <si>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</si>
  <si>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</si>
  <si>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</si>
  <si>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</si>
  <si>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</si>
  <si>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</si>
  <si>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</si>
  <si>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</si>
  <si>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</si>
  <si>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</si>
  <si>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</si>
  <si>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</si>
  <si>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</si>
  <si>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</si>
  <si>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</si>
  <si>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</si>
  <si>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</si>
  <si>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</si>
  <si>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</si>
  <si>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</si>
  <si>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</si>
  <si>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</si>
  <si>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</si>
  <si>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</si>
  <si>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</si>
  <si>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</si>
  <si>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</si>
  <si>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</si>
  <si>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</si>
  <si>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</si>
  <si>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</si>
  <si>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</si>
  <si>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</si>
  <si>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</si>
  <si>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</si>
  <si>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</si>
  <si>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</si>
  <si>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</si>
  <si>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</si>
  <si>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</si>
  <si>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</si>
  <si>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</si>
  <si>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</si>
  <si>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</si>
  <si>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</si>
  <si>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</si>
  <si>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</si>
  <si>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</si>
  <si>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</si>
  <si>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</si>
  <si>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</si>
  <si>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</si>
  <si>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</si>
  <si>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</si>
  <si>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</si>
  <si>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</si>
  <si>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</si>
  <si>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</si>
  <si>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</si>
  <si>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</si>
  <si>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</si>
  <si>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</si>
  <si>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</si>
  <si>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</si>
  <si>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</si>
  <si>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</si>
  <si>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</si>
  <si>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</si>
  <si>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</si>
  <si>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</si>
  <si>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</si>
  <si>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</si>
  <si>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</si>
  <si>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</si>
  <si>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</si>
  <si>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</si>
  <si>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</si>
  <si>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</si>
  <si>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</si>
  <si>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</si>
  <si>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</si>
  <si>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</si>
  <si>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</si>
  <si>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</si>
  <si>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</si>
  <si>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</si>
  <si>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</si>
  <si>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</si>
  <si>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</si>
  <si>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</si>
  <si>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</si>
  <si>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</si>
  <si>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</si>
  <si>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</si>
  <si>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</si>
  <si>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</si>
  <si>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</si>
  <si>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</si>
  <si>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</si>
  <si>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</si>
  <si>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</si>
  <si>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</si>
  <si>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</si>
  <si>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</si>
  <si>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</si>
  <si>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</si>
  <si>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</si>
  <si>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</si>
  <si>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</si>
  <si>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</si>
  <si>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</si>
  <si>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</si>
  <si>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</si>
  <si>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</si>
  <si>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</si>
  <si>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</si>
  <si>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</si>
  <si>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</si>
  <si>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</si>
  <si>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</si>
  <si>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</si>
  <si>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</si>
  <si>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</si>
  <si>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</si>
  <si>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</si>
  <si>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</si>
  <si>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</si>
  <si>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</si>
  <si>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</si>
  <si>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</si>
  <si>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</si>
  <si>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</si>
  <si>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</si>
  <si>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</si>
  <si>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</si>
  <si>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</si>
  <si>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</si>
  <si>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</si>
  <si>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</si>
  <si>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</si>
  <si>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</si>
  <si>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</si>
  <si>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</si>
  <si>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</si>
  <si>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</si>
  <si>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</si>
  <si>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</si>
  <si>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</si>
  <si>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</si>
  <si>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</si>
  <si>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</si>
  <si>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</si>
  <si>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</si>
  <si>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</si>
  <si>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</si>
  <si>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</si>
  <si>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</si>
  <si>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</si>
  <si>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</si>
  <si>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</si>
  <si>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</si>
  <si>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</si>
  <si>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</si>
  <si>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</si>
  <si>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</si>
  <si>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</si>
  <si>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</si>
  <si>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</si>
  <si>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</si>
  <si>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</si>
  <si>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</si>
  <si>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</si>
  <si>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</si>
  <si>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</si>
  <si>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</si>
  <si>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</si>
  <si>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</si>
  <si>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</si>
  <si>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</si>
  <si>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</si>
  <si>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</si>
  <si>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</si>
  <si>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</si>
  <si>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</si>
  <si>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</si>
  <si>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</si>
  <si>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</si>
  <si>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</si>
  <si>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</si>
  <si>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</si>
  <si>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</si>
  <si>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</si>
  <si>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</si>
  <si>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</si>
  <si>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</si>
  <si>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</si>
  <si>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</si>
  <si>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</si>
  <si>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</si>
  <si>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</si>
  <si>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</si>
  <si>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</si>
  <si>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</si>
  <si>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</si>
  <si>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</si>
  <si>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</si>
  <si>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</si>
  <si>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</si>
  <si>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</si>
  <si>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</si>
  <si>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</si>
  <si>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</si>
  <si>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</si>
  <si>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</si>
  <si>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</si>
  <si>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</si>
  <si>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</si>
  <si>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</si>
  <si>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</si>
  <si>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</si>
  <si>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</si>
  <si>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</si>
  <si>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</si>
  <si>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</si>
  <si>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</si>
  <si>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</si>
  <si>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</si>
  <si>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</si>
  <si>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</si>
  <si>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</si>
  <si>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</si>
  <si>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</si>
  <si>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</si>
  <si>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</si>
  <si>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</si>
  <si>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</si>
  <si>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</si>
  <si>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</si>
  <si>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</si>
  <si>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</si>
  <si>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</si>
  <si>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</si>
  <si>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</si>
  <si>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</si>
  <si>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</si>
  <si>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</si>
  <si>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</si>
  <si>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</si>
  <si>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</si>
  <si>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</si>
  <si>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</si>
  <si>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</si>
  <si>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</si>
  <si>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</si>
  <si>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</si>
  <si>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</si>
  <si>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</si>
  <si>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</si>
  <si>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</si>
  <si>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</si>
  <si>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</si>
  <si>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</si>
  <si>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</si>
  <si>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</si>
  <si>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</si>
  <si>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</si>
  <si>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</si>
  <si>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</si>
  <si>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</si>
  <si>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</si>
  <si>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</si>
  <si>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</si>
  <si>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</si>
  <si>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</si>
  <si>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</si>
  <si>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</si>
  <si>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</si>
  <si>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</si>
  <si>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</si>
  <si>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</si>
  <si>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</si>
  <si>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</si>
  <si>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</si>
  <si>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</si>
  <si>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</si>
  <si>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</si>
  <si>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</si>
  <si>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</si>
  <si>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</si>
  <si>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</si>
  <si>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</si>
  <si>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</si>
  <si>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</si>
  <si>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</si>
  <si>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</si>
  <si>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</si>
  <si>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</si>
  <si>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</si>
  <si>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</si>
  <si>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</si>
  <si>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</si>
  <si>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</si>
  <si>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</si>
  <si>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</si>
  <si>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</si>
  <si>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</si>
  <si>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</si>
  <si>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</si>
  <si>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</si>
  <si>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</si>
  <si>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</si>
  <si>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</si>
  <si>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</si>
  <si>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</si>
  <si>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</si>
  <si>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</si>
  <si>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</si>
  <si>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</si>
  <si>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</si>
  <si>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</si>
  <si>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</si>
  <si>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</si>
  <si>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</si>
  <si>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</si>
  <si>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</si>
  <si>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</si>
  <si>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</si>
  <si>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</si>
  <si>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</si>
  <si>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</si>
  <si>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</si>
  <si>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</si>
  <si>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</si>
  <si>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</si>
  <si>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</si>
  <si>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</si>
  <si>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</si>
  <si>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</si>
  <si>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</si>
  <si>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</si>
  <si>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</si>
  <si>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</si>
  <si>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</si>
  <si>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</si>
  <si>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</si>
  <si>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</si>
  <si>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</si>
  <si>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</si>
  <si>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</si>
  <si>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</si>
  <si>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</si>
  <si>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</si>
  <si>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</si>
  <si>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</si>
  <si>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</si>
  <si>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</si>
  <si>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</si>
  <si>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</si>
  <si>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</si>
  <si>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</si>
  <si>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</si>
  <si>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</si>
  <si>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</si>
  <si>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</si>
  <si>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</si>
  <si>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</si>
  <si>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</si>
  <si>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</si>
  <si>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</si>
  <si>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</si>
  <si>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</si>
  <si>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</si>
  <si>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</si>
  <si>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</si>
  <si>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</si>
  <si>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</si>
  <si>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</si>
  <si>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</si>
  <si>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</si>
  <si>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</si>
  <si>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</si>
  <si>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</si>
  <si>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</si>
  <si>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</si>
  <si>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</si>
  <si>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</si>
  <si>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</si>
  <si>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</si>
  <si>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</si>
  <si>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</si>
  <si>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</si>
  <si>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</si>
  <si>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</si>
  <si>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</si>
  <si>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</si>
  <si>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</si>
  <si>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</si>
  <si>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</si>
  <si>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</si>
  <si>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</si>
  <si>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</si>
  <si>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</si>
  <si>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</si>
  <si>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</si>
  <si>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</si>
  <si>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</si>
  <si>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</si>
  <si>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</si>
  <si>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</si>
  <si>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</si>
  <si>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</si>
  <si>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</si>
  <si>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</si>
  <si>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</si>
  <si>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</si>
  <si>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</si>
  <si>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</si>
  <si>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</si>
  <si>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</si>
  <si>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</si>
  <si>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</si>
  <si>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</si>
  <si>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</si>
  <si>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</si>
  <si>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</si>
  <si>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</si>
  <si>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</si>
  <si>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</si>
  <si>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</si>
  <si>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</si>
  <si>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</si>
  <si>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</si>
  <si>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</si>
  <si>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</si>
  <si>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</si>
  <si>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</si>
  <si>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</si>
  <si>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</si>
  <si>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</si>
  <si>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</si>
  <si>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</si>
  <si>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</si>
  <si>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</si>
  <si>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</si>
  <si>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</si>
  <si>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</si>
  <si>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</si>
  <si>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</si>
  <si>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</si>
  <si>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</si>
  <si>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</si>
  <si>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</si>
  <si>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</si>
  <si>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</si>
  <si>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</si>
  <si>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</si>
  <si>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</si>
  <si>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</si>
  <si>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</si>
  <si>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</si>
  <si>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</si>
  <si>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</si>
  <si>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</si>
  <si>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</si>
  <si>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</si>
  <si>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</si>
  <si>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</si>
  <si>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</si>
  <si>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</si>
  <si>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</si>
  <si>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</si>
  <si>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</si>
  <si>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</si>
  <si>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</si>
  <si>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</si>
  <si>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</si>
  <si>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</si>
  <si>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</si>
  <si>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</si>
  <si>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</si>
  <si>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</si>
  <si>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</si>
  <si>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</si>
  <si>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</si>
  <si>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</si>
  <si>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</si>
  <si>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</si>
  <si>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</si>
  <si>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</si>
  <si>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</si>
  <si>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</si>
  <si>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</si>
  <si>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</si>
  <si>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</si>
  <si>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</si>
  <si>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</si>
  <si>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</si>
  <si>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</si>
  <si>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</si>
  <si>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</si>
  <si>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</si>
  <si>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</si>
  <si>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</si>
  <si>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</si>
  <si>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</si>
  <si>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</si>
  <si>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</si>
  <si>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</si>
  <si>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</si>
  <si>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</si>
  <si>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</si>
  <si>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</si>
  <si>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</si>
  <si>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</si>
  <si>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</si>
  <si>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</si>
  <si>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</si>
  <si>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</si>
  <si>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</si>
  <si>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</si>
  <si>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</si>
  <si>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</si>
  <si>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</si>
  <si>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</si>
  <si>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</si>
  <si>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</si>
  <si>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</si>
  <si>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</si>
  <si>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</si>
  <si>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</si>
  <si>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</si>
  <si>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</si>
  <si>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</si>
  <si>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</si>
  <si>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</si>
  <si>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</si>
  <si>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</si>
  <si>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</si>
  <si>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</si>
  <si>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</si>
  <si>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</si>
  <si>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</si>
  <si>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</si>
  <si>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</si>
  <si>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</si>
  <si>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</si>
  <si>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</si>
  <si>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</si>
  <si>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</si>
  <si>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</si>
  <si>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</si>
  <si>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</si>
  <si>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</si>
  <si>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</si>
  <si>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</si>
  <si>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</si>
  <si>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</si>
  <si>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</si>
  <si>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</si>
  <si>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</si>
  <si>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</si>
  <si>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</si>
  <si>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</si>
  <si>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</si>
  <si>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</si>
  <si>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</si>
  <si>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</si>
  <si>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</si>
  <si>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</si>
  <si>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</si>
  <si>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</si>
  <si>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</si>
  <si>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</si>
  <si>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</si>
  <si>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</si>
  <si>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</si>
  <si>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</si>
  <si>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</si>
  <si>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</si>
  <si>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</si>
  <si>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</si>
  <si>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</si>
  <si>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</si>
  <si>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</si>
  <si>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</si>
  <si>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</si>
  <si>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</si>
  <si>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</si>
  <si>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</si>
  <si>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</si>
  <si>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</si>
  <si>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</si>
  <si>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</si>
  <si>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</si>
  <si>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</si>
  <si>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</si>
  <si>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</si>
  <si>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</si>
  <si>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</si>
  <si>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</si>
  <si>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</si>
  <si>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</si>
  <si>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</si>
  <si>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</si>
  <si>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</si>
  <si>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</si>
  <si>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</si>
  <si>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</si>
  <si>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</si>
  <si>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</si>
  <si>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</si>
  <si>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</si>
  <si>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</si>
  <si>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</si>
  <si>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</si>
  <si>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</si>
  <si>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</si>
  <si>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</si>
  <si>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</si>
  <si>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</si>
  <si>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</si>
  <si>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</si>
  <si>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</si>
  <si>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</si>
  <si>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</si>
  <si>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</si>
  <si>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</si>
  <si>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</si>
  <si>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</si>
  <si>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</si>
  <si>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</si>
  <si>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</si>
  <si>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</si>
  <si>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</si>
  <si>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</si>
  <si>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</si>
  <si>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</si>
  <si>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</si>
  <si>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</si>
  <si>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</si>
  <si>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</si>
  <si>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</si>
  <si>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</si>
  <si>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</si>
  <si>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</si>
  <si>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</si>
  <si>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</si>
  <si>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</si>
  <si>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</si>
  <si>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</si>
  <si>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</si>
  <si>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</si>
  <si>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</si>
  <si>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</si>
  <si>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</si>
  <si>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</si>
  <si>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</si>
  <si>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</si>
  <si>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</si>
  <si>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</si>
  <si>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</si>
  <si>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</si>
  <si>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</si>
  <si>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</si>
  <si>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</si>
  <si>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</si>
  <si>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</si>
  <si>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</si>
  <si>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</si>
  <si>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</si>
  <si>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</si>
  <si>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</si>
  <si>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</si>
  <si>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</si>
  <si>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</si>
  <si>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</si>
  <si>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</si>
  <si>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</si>
  <si>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</si>
  <si>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</si>
  <si>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</si>
  <si>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</si>
  <si>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</si>
  <si>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</si>
  <si>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</si>
  <si>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</si>
  <si>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</si>
  <si>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</si>
  <si>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</si>
  <si>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</si>
  <si>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</si>
  <si>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</si>
  <si>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</si>
  <si>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</si>
  <si>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</si>
  <si>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</si>
  <si>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</si>
  <si>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</si>
  <si>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</si>
  <si>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</si>
  <si>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</si>
  <si>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</si>
  <si>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</si>
  <si>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</si>
  <si>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</si>
  <si>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</si>
  <si>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</si>
  <si>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</si>
  <si>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</si>
  <si>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</si>
  <si>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</si>
  <si>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</si>
  <si>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</si>
  <si>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</si>
  <si>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</si>
  <si>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</si>
  <si>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</si>
  <si>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</si>
  <si>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</si>
  <si>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</si>
  <si>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</si>
  <si>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</si>
  <si>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</si>
  <si>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</si>
  <si>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</si>
  <si>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</si>
  <si>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</si>
  <si>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</si>
  <si>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</si>
  <si>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</si>
  <si>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</si>
  <si>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</si>
  <si>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</si>
  <si>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</si>
  <si>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</si>
  <si>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</si>
  <si>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</si>
  <si>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</si>
  <si>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</si>
  <si>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</si>
  <si>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</si>
  <si>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</si>
  <si>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</si>
  <si>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</si>
  <si>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</si>
  <si>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</si>
  <si>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</si>
  <si>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</si>
  <si>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</si>
  <si>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</si>
  <si>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</si>
  <si>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</si>
  <si>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</si>
  <si>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</si>
  <si>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</si>
  <si>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</si>
  <si>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</si>
  <si>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</si>
  <si>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</si>
  <si>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</si>
  <si>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</si>
  <si>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</si>
  <si>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</si>
  <si>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</si>
  <si>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</si>
  <si>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</si>
  <si>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</si>
  <si>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</si>
  <si>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</si>
  <si>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</si>
  <si>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</si>
  <si>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</si>
  <si>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</si>
  <si>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</si>
  <si>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</si>
  <si>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</si>
  <si>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</si>
  <si>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</si>
  <si>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</si>
  <si>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</si>
  <si>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</si>
  <si>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</si>
  <si>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</si>
  <si>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</si>
  <si>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</si>
  <si>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</si>
  <si>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</si>
  <si>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</si>
  <si>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</si>
  <si>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</si>
  <si>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</si>
  <si>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</si>
  <si>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</si>
  <si>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</si>
  <si>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</si>
  <si>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</si>
  <si>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</si>
  <si>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</si>
  <si>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</si>
  <si>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</si>
  <si>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</si>
  <si>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</si>
  <si>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</si>
  <si>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</si>
  <si>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</si>
  <si>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</si>
  <si>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</si>
  <si>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</si>
  <si>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</si>
  <si>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</si>
  <si>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</si>
  <si>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</si>
  <si>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</si>
  <si>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</si>
  <si>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</si>
  <si>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</si>
  <si>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</si>
  <si>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</si>
  <si>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</si>
  <si>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</si>
  <si>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</si>
  <si>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</si>
  <si>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</si>
  <si>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</si>
  <si>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</si>
  <si>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</si>
  <si>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</si>
  <si>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</si>
  <si>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</si>
  <si>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</si>
  <si>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</si>
  <si>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</si>
  <si>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</si>
  <si>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</si>
  <si>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</si>
  <si>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</si>
  <si>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</si>
  <si>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</si>
  <si>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</si>
  <si>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</si>
  <si>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</si>
  <si>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</si>
  <si>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</si>
  <si>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</si>
  <si>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</si>
  <si>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</si>
  <si>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</si>
  <si>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</si>
  <si>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</si>
  <si>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</si>
  <si>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</si>
  <si>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</si>
  <si>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</si>
  <si>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</si>
  <si>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</si>
  <si>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</si>
  <si>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</si>
  <si>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</si>
  <si>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</si>
  <si>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</si>
  <si>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</si>
  <si>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</si>
  <si>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</si>
  <si>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</si>
  <si>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</si>
  <si>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</si>
  <si>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</si>
  <si>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</si>
  <si>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</si>
  <si>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</si>
  <si>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</si>
  <si>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</si>
  <si>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</si>
  <si>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</si>
  <si>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</si>
  <si>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</si>
  <si>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</si>
  <si>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</si>
  <si>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</si>
  <si>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</si>
  <si>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</si>
  <si>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</si>
  <si>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</si>
  <si>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</si>
  <si>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</si>
  <si>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</si>
  <si>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</si>
  <si>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</si>
  <si>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</si>
  <si>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</si>
  <si>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</si>
  <si>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</si>
  <si>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</si>
  <si>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</si>
  <si>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</si>
  <si>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</si>
  <si>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</si>
  <si>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</si>
  <si>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</si>
  <si>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</si>
  <si>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</si>
  <si>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</si>
  <si>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</si>
  <si>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</si>
  <si>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</si>
  <si>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</si>
  <si>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</si>
  <si>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</si>
  <si>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</si>
  <si>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</si>
  <si>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</si>
  <si>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</si>
  <si>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</si>
  <si>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</si>
  <si>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</si>
  <si>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</si>
  <si>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</si>
  <si>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</si>
  <si>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</si>
  <si>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</si>
  <si>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</si>
  <si>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</si>
  <si>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</si>
  <si>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</si>
  <si>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</si>
  <si>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</si>
  <si>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</si>
  <si>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</si>
  <si>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</si>
  <si>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</si>
  <si>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</si>
  <si>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</si>
  <si>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</si>
  <si>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</si>
  <si>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</si>
  <si>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</si>
  <si>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</si>
  <si>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</si>
  <si>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</si>
  <si>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</si>
  <si>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</si>
  <si>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</si>
  <si>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</si>
  <si>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</si>
  <si>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</si>
  <si>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</si>
  <si>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</si>
  <si>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</si>
  <si>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</si>
  <si>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</si>
  <si>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</si>
  <si>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</si>
  <si>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</si>
  <si>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</si>
  <si>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</si>
  <si>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</si>
  <si>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</si>
  <si>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</si>
  <si>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</si>
  <si>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</si>
  <si>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</si>
  <si>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</si>
  <si>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</si>
  <si>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</si>
  <si>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</si>
  <si>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</si>
  <si>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</si>
  <si>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</si>
  <si>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</si>
  <si>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</si>
  <si>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</si>
  <si>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</si>
  <si>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</si>
  <si>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</si>
  <si>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</si>
  <si>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</si>
  <si>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</si>
  <si>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</si>
  <si>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</si>
  <si>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</si>
  <si>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</si>
  <si>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</si>
  <si>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</si>
  <si>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</si>
  <si>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</si>
  <si>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</si>
  <si>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</si>
  <si>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</si>
  <si>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</si>
  <si>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</si>
  <si>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</si>
  <si>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</si>
  <si>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</si>
  <si>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</si>
  <si>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</si>
  <si>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</si>
  <si>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</si>
  <si>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</si>
  <si>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</si>
  <si>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</si>
  <si>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</si>
  <si>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</si>
  <si>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</si>
  <si>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</si>
  <si>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</si>
  <si>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</si>
  <si>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</si>
  <si>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</si>
  <si>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</si>
  <si>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</si>
  <si>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</si>
  <si>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</si>
  <si>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</si>
  <si>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</si>
  <si>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</si>
  <si>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</si>
  <si>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</si>
  <si>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</si>
  <si>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</si>
  <si>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</si>
  <si>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</si>
  <si>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</si>
  <si>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</si>
  <si>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</si>
  <si>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</si>
  <si>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</si>
  <si>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</si>
  <si>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</si>
  <si>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</si>
  <si>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</si>
  <si>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</si>
  <si>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</si>
  <si>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</si>
  <si>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</si>
  <si>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</si>
  <si>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</si>
  <si>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</si>
  <si>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</si>
  <si>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</si>
  <si>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</si>
  <si>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</si>
  <si>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</si>
  <si>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</si>
  <si>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</si>
  <si>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</si>
  <si>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</si>
  <si>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</si>
  <si>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</si>
  <si>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</si>
  <si>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</si>
  <si>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</si>
  <si>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</si>
  <si>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</si>
  <si>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</si>
  <si>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</si>
  <si>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</si>
  <si>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</si>
  <si>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</si>
  <si>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</si>
  <si>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</si>
  <si>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</si>
  <si>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</si>
  <si>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</si>
  <si>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</si>
  <si>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</si>
  <si>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</si>
  <si>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</si>
  <si>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</si>
  <si>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</si>
  <si>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</si>
  <si>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</si>
  <si>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</si>
  <si>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</si>
  <si>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</si>
  <si>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</si>
  <si>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</si>
  <si>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</si>
  <si>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</si>
  <si>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</si>
  <si>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</si>
  <si>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</si>
  <si>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</si>
  <si>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</si>
  <si>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</si>
  <si>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</si>
  <si>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</si>
  <si>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</si>
  <si>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</si>
  <si>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</si>
  <si>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</si>
  <si>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</si>
  <si>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</si>
  <si>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</si>
  <si>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</si>
  <si>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</si>
  <si>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</si>
  <si>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</si>
  <si>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</si>
  <si>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</si>
  <si>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</si>
  <si>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</si>
  <si>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</si>
  <si>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</si>
  <si>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</si>
  <si>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</si>
  <si>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</si>
  <si>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</si>
  <si>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</si>
  <si>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</si>
  <si>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</si>
  <si>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</si>
  <si>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</si>
  <si>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</si>
  <si>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</si>
  <si>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</si>
  <si>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</si>
  <si>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</si>
  <si>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</si>
  <si>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</si>
  <si>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</si>
  <si>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</si>
  <si>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</si>
  <si>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</si>
  <si>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</si>
  <si>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</si>
  <si>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</si>
  <si>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</si>
  <si>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</si>
  <si>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</si>
  <si>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</si>
  <si>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</si>
  <si>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</si>
  <si>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</si>
  <si>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</si>
  <si>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</si>
  <si>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</si>
  <si>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</si>
  <si>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</si>
  <si>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</si>
  <si>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</si>
  <si>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</si>
  <si>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</si>
  <si>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</si>
  <si>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</si>
  <si>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</si>
  <si>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</si>
  <si>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</si>
  <si>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</si>
  <si>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</si>
  <si>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</si>
  <si>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</si>
  <si>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</si>
  <si>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</si>
  <si>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</si>
  <si>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</si>
  <si>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</si>
  <si>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</si>
  <si>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</si>
  <si>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</si>
  <si>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</si>
  <si>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</si>
  <si>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</si>
  <si>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</si>
  <si>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</si>
  <si>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</si>
  <si>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</si>
  <si>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</si>
  <si>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</si>
  <si>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</si>
  <si>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</si>
  <si>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</si>
  <si>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</si>
  <si>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</si>
  <si>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</si>
  <si>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</si>
  <si>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</si>
  <si>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</si>
  <si>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</si>
  <si>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</si>
  <si>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</si>
  <si>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</si>
  <si>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</si>
  <si>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</si>
  <si>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</si>
  <si>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</si>
  <si>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</si>
  <si>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</si>
  <si>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</si>
  <si>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</si>
  <si>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</si>
  <si>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</si>
  <si>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</si>
  <si>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</si>
  <si>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</si>
  <si>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</si>
  <si>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</si>
  <si>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</si>
  <si>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</si>
  <si>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</si>
  <si>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</si>
  <si>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</si>
  <si>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</si>
  <si>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</si>
  <si>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</si>
  <si>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</si>
  <si>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</si>
  <si>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</si>
  <si>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</si>
  <si>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</si>
  <si>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</si>
  <si>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</si>
  <si>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</si>
  <si>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</si>
  <si>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</si>
  <si>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</si>
  <si>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</si>
  <si>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</si>
  <si>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</si>
  <si>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</si>
  <si>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</si>
  <si>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</si>
  <si>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</si>
  <si>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</si>
  <si>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</si>
  <si>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</si>
  <si>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</si>
  <si>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</si>
  <si>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</si>
  <si>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</si>
  <si>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</si>
  <si>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</si>
  <si>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</si>
  <si>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</si>
  <si>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</si>
  <si>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</si>
  <si>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</si>
  <si>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</si>
  <si>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</si>
  <si>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</si>
  <si>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</si>
  <si>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</si>
  <si>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</si>
  <si>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</si>
  <si>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</si>
  <si>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</si>
  <si>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</si>
  <si>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</si>
  <si>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</si>
  <si>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</si>
  <si>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</si>
  <si>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</si>
  <si>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</si>
  <si>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</si>
  <si>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</si>
  <si>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</si>
  <si>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</si>
  <si>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</si>
  <si>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</si>
  <si>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</si>
  <si>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</si>
  <si>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</si>
  <si>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</si>
  <si>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</si>
  <si>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</si>
  <si>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</si>
  <si>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</si>
  <si>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</si>
  <si>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</si>
  <si>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</si>
  <si>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</si>
  <si>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</si>
  <si>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</si>
  <si>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</si>
  <si>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</si>
  <si>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</si>
  <si>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</si>
  <si>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</si>
  <si>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</si>
  <si>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</si>
  <si>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</si>
  <si>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</si>
  <si>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</si>
  <si>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</si>
  <si>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</si>
  <si>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</si>
  <si>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</si>
  <si>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</si>
  <si>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</si>
  <si>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</si>
  <si>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</si>
  <si>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</si>
  <si>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</si>
  <si>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</si>
  <si>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</si>
  <si>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</si>
  <si>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</si>
  <si>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</si>
  <si>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</si>
  <si>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</si>
  <si>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</si>
  <si>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</si>
  <si>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</si>
  <si>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</si>
  <si>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</si>
  <si>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</si>
  <si>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</si>
  <si>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</si>
  <si>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</si>
  <si>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</si>
  <si>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</si>
  <si>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</si>
  <si>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</si>
  <si>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</si>
  <si>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</si>
  <si>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</si>
  <si>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</si>
  <si>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</si>
  <si>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</si>
  <si>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</si>
  <si>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</si>
  <si>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</si>
  <si>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</si>
  <si>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</si>
  <si>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</si>
  <si>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</si>
  <si>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</si>
  <si>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</si>
  <si>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</si>
  <si>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</si>
  <si>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</si>
  <si>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</si>
  <si>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</si>
  <si>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</si>
  <si>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</si>
  <si>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</si>
  <si>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</si>
  <si>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</si>
  <si>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</si>
  <si>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</si>
  <si>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</si>
  <si>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</si>
  <si>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</si>
  <si>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</si>
  <si>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</si>
  <si>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</si>
  <si>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</si>
  <si>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</si>
  <si>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</si>
  <si>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</si>
  <si>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</si>
  <si>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</si>
  <si>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</si>
  <si>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</si>
  <si>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</si>
  <si>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</si>
  <si>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</si>
  <si>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</si>
  <si>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</si>
  <si>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</si>
  <si>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</si>
  <si>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</si>
  <si>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</si>
  <si>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</si>
  <si>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</si>
  <si>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</si>
  <si>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</si>
  <si>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</si>
  <si>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</si>
  <si>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</si>
  <si>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</si>
  <si>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</si>
  <si>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</si>
  <si>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</si>
  <si>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</si>
  <si>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</si>
  <si>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</si>
  <si>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</si>
  <si>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</si>
  <si>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</si>
  <si>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</si>
  <si>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</si>
  <si>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</si>
  <si>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</si>
  <si>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</si>
  <si>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</si>
  <si>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</si>
  <si>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</si>
  <si>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</si>
  <si>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</si>
  <si>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</si>
  <si>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</si>
  <si>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</si>
  <si>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</si>
  <si>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</si>
  <si>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</si>
  <si>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</si>
  <si>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</si>
  <si>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</si>
  <si>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</si>
  <si>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</si>
  <si>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</si>
  <si>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</si>
  <si>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</si>
  <si>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</si>
  <si>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</si>
  <si>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</si>
  <si>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</si>
  <si>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</si>
  <si>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</si>
  <si>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</si>
  <si>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</si>
  <si>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</si>
  <si>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</si>
  <si>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</si>
  <si>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</si>
  <si>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</si>
  <si>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</si>
  <si>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</si>
  <si>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</si>
  <si>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</si>
  <si>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</si>
  <si>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</si>
  <si>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</si>
  <si>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</si>
  <si>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</si>
  <si>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</si>
  <si>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</si>
  <si>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</si>
  <si>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</si>
  <si>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</si>
  <si>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</si>
  <si>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</si>
  <si>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</si>
  <si>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</si>
  <si>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</si>
  <si>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</si>
  <si>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</si>
  <si>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</si>
  <si>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</si>
  <si>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</si>
  <si>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</si>
  <si>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</si>
  <si>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</si>
  <si>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</si>
  <si>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</si>
  <si>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</si>
  <si>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</si>
  <si>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</si>
  <si>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</si>
  <si>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</si>
  <si>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</si>
  <si>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</si>
  <si>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</si>
  <si>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</si>
  <si>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</si>
  <si>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</si>
  <si>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</si>
  <si>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</si>
  <si>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</si>
  <si>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</si>
  <si>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</si>
  <si>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</si>
  <si>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</si>
  <si>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</si>
  <si>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</si>
  <si>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</si>
  <si>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</si>
  <si>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</si>
  <si>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</si>
  <si>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</si>
  <si>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</si>
  <si>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</si>
  <si>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</si>
  <si>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</si>
  <si>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</si>
  <si>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</si>
  <si>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</si>
  <si>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</si>
  <si>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</si>
  <si>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</si>
  <si>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</si>
  <si>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</si>
  <si>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</si>
  <si>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</si>
  <si>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</si>
  <si>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</si>
  <si>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</si>
  <si>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</si>
  <si>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</si>
  <si>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</si>
  <si>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</si>
  <si>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</si>
  <si>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</si>
  <si>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</si>
  <si>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</si>
  <si>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</si>
  <si>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</si>
  <si>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</si>
  <si>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</si>
  <si>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</si>
  <si>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</si>
  <si>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</si>
  <si>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</si>
  <si>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</si>
  <si>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</si>
  <si>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</si>
  <si>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</si>
  <si>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</si>
  <si>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</si>
  <si>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</si>
  <si>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</si>
  <si>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</si>
  <si>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</si>
  <si>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</si>
  <si>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</si>
  <si>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</si>
  <si>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</si>
  <si>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</si>
  <si>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</si>
  <si>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</si>
  <si>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</si>
  <si>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</si>
  <si>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</si>
  <si>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</si>
  <si>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</si>
  <si>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</si>
  <si>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</si>
  <si>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</si>
  <si>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</si>
  <si>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</si>
  <si>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</si>
  <si>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</si>
  <si>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</si>
  <si>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</si>
  <si>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</si>
  <si>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</si>
  <si>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</si>
  <si>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</si>
  <si>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</si>
  <si>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</si>
  <si>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</si>
  <si>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</si>
  <si>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</si>
  <si>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</si>
  <si>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</si>
  <si>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</si>
  <si>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</si>
  <si>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</si>
  <si>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</si>
  <si>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</si>
  <si>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</si>
  <si>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</si>
  <si>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</si>
  <si>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</si>
  <si>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</si>
  <si>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</si>
  <si>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</si>
  <si>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</si>
  <si>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</si>
  <si>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</si>
  <si>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</si>
  <si>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</si>
  <si>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</si>
  <si>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</si>
  <si>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</si>
  <si>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</si>
  <si>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</si>
  <si>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</si>
  <si>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</si>
  <si>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</si>
  <si>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</si>
  <si>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</si>
  <si>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</si>
  <si>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</si>
  <si>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</si>
  <si>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</si>
  <si>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</si>
  <si>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</si>
  <si>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</si>
  <si>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</si>
  <si>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</si>
  <si>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</si>
  <si>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</si>
  <si>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</si>
  <si>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</si>
  <si>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</si>
  <si>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</si>
  <si>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</si>
  <si>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</si>
  <si>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</si>
  <si>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</si>
  <si>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</si>
  <si>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</si>
  <si>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</si>
  <si>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</si>
  <si>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</si>
  <si>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</si>
  <si>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</si>
  <si>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</si>
  <si>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</si>
  <si>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</si>
  <si>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</si>
  <si>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</si>
  <si>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</si>
  <si>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</si>
  <si>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</si>
  <si>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</si>
  <si>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</si>
  <si>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</si>
  <si>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</si>
  <si>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</si>
  <si>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</si>
  <si>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</si>
  <si>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</si>
  <si>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</si>
  <si>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</si>
  <si>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</si>
  <si>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</si>
  <si>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</si>
  <si>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</si>
  <si>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</si>
  <si>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</si>
  <si>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</si>
  <si>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</si>
  <si>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</si>
  <si>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</si>
  <si>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</si>
  <si>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</si>
  <si>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</si>
  <si>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</si>
  <si>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</si>
  <si>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</si>
  <si>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</si>
  <si>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</si>
  <si>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</si>
  <si>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</si>
  <si>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</si>
  <si>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</si>
  <si>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</si>
  <si>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</si>
  <si>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</si>
  <si>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</si>
  <si>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</si>
  <si>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</si>
  <si>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</si>
  <si>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</si>
  <si>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</si>
  <si>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</si>
  <si>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</si>
  <si>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</si>
  <si>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</si>
  <si>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</si>
  <si>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</si>
  <si>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</si>
  <si>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</si>
  <si>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</si>
  <si>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</si>
  <si>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</si>
  <si>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</si>
  <si>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</si>
  <si>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</si>
  <si>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</si>
  <si>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</si>
  <si>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</si>
  <si>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</si>
  <si>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</si>
  <si>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</si>
  <si>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</si>
  <si>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</si>
  <si>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</si>
  <si>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</si>
  <si>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</si>
  <si>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</si>
  <si>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</si>
  <si>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</si>
  <si>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</si>
  <si>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</si>
  <si>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</si>
  <si>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</si>
  <si>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</si>
  <si>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</si>
  <si>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</si>
  <si>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</si>
  <si>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</si>
  <si>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</si>
  <si>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</si>
  <si>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</si>
  <si>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</si>
  <si>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</si>
  <si>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</si>
  <si>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</si>
  <si>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</si>
  <si>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</si>
  <si>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</si>
  <si>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</si>
  <si>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</si>
  <si>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</si>
  <si>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</si>
  <si>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</si>
  <si>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</si>
  <si>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</si>
  <si>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</si>
  <si>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</si>
  <si>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</si>
  <si>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</si>
  <si>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</si>
  <si>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</si>
  <si>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</si>
  <si>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</si>
  <si>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</si>
  <si>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</si>
  <si>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</si>
  <si>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</si>
  <si>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</si>
  <si>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</si>
  <si>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</si>
  <si>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</si>
  <si>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</si>
  <si>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</si>
  <si>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</si>
  <si>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</si>
  <si>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</si>
  <si>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</si>
  <si>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</si>
  <si>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</si>
  <si>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</si>
  <si>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</si>
  <si>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</si>
  <si>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</si>
  <si>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</si>
  <si>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</si>
  <si>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</si>
  <si>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</si>
  <si>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</si>
  <si>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</si>
  <si>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</si>
  <si>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</si>
  <si>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</si>
  <si>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</si>
  <si>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</si>
  <si>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</si>
  <si>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</si>
  <si>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</si>
  <si>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</si>
  <si>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</si>
  <si>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</si>
  <si>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</si>
  <si>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</si>
  <si>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</si>
  <si>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</si>
  <si>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</si>
  <si>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</si>
  <si>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</si>
  <si>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</si>
  <si>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</si>
  <si>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</si>
  <si>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</si>
  <si>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</si>
  <si>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</si>
  <si>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</si>
  <si>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</si>
  <si>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</si>
  <si>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</si>
  <si>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</si>
  <si>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</si>
  <si>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</si>
  <si>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</si>
  <si>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</si>
  <si>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</si>
  <si>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</si>
  <si>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</si>
  <si>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</si>
  <si>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</si>
  <si>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</si>
  <si>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</si>
  <si>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</si>
  <si>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</si>
  <si>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</si>
  <si>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</si>
  <si>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</si>
  <si>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</si>
  <si>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</si>
  <si>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</si>
  <si>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</si>
  <si>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</si>
  <si>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</si>
  <si>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</si>
  <si>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</si>
  <si>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</si>
  <si>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</si>
  <si>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</si>
  <si>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</si>
  <si>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</si>
  <si>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</si>
  <si>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</si>
  <si>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</si>
  <si>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</si>
  <si>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</si>
  <si>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</si>
  <si>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</si>
  <si>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</si>
  <si>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</si>
  <si>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</si>
  <si>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</si>
  <si>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</si>
  <si>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</si>
  <si>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</si>
  <si>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</si>
  <si>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</si>
  <si>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</si>
  <si>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</si>
  <si>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</si>
  <si>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</si>
  <si>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</si>
  <si>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</si>
  <si>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</si>
  <si>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</si>
  <si>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</si>
  <si>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</si>
  <si>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</si>
  <si>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</si>
  <si>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</si>
  <si>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</si>
  <si>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</si>
  <si>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</si>
  <si>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</si>
  <si>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</si>
  <si>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</si>
  <si>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</si>
  <si>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</si>
  <si>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</si>
  <si>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</si>
  <si>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</si>
  <si>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</si>
  <si>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</si>
  <si>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</si>
  <si>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</si>
  <si>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</si>
  <si>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</si>
  <si>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</si>
  <si>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</si>
  <si>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</si>
  <si>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</si>
  <si>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</si>
  <si>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</si>
  <si>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</si>
  <si>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</si>
  <si>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</si>
  <si>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</si>
  <si>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</si>
  <si>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</si>
  <si>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</si>
  <si>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</si>
  <si>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</si>
  <si>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</si>
  <si>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</si>
  <si>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</si>
  <si>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</si>
  <si>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</si>
  <si>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</si>
  <si>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</si>
  <si>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</si>
  <si>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</si>
  <si>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</si>
  <si>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</si>
  <si>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</si>
  <si>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</si>
  <si>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</si>
  <si>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</si>
  <si>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</si>
  <si>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</si>
  <si>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</si>
  <si>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</si>
  <si>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</si>
  <si>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</si>
  <si>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</si>
  <si>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</si>
  <si>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</si>
  <si>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</si>
  <si>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</si>
  <si>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</si>
  <si>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</si>
  <si>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</si>
  <si>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</si>
  <si>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</si>
  <si>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</si>
  <si>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</si>
  <si>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</si>
  <si>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</si>
  <si>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</si>
  <si>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</si>
  <si>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</si>
  <si>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</si>
  <si>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</si>
  <si>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</si>
  <si>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</si>
  <si>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</si>
  <si>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</si>
  <si>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</si>
  <si>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</si>
  <si>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</si>
  <si>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</si>
  <si>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</si>
  <si>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</si>
  <si>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</si>
  <si>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</si>
  <si>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</si>
  <si>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</si>
  <si>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</si>
  <si>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</si>
  <si>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</si>
  <si>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</si>
  <si>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</si>
  <si>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</si>
  <si>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</si>
  <si>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</si>
  <si>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</si>
  <si>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</si>
  <si>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</si>
  <si>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</si>
  <si>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</si>
  <si>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</si>
  <si>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</si>
  <si>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</si>
  <si>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</si>
  <si>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</si>
  <si>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</si>
  <si>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</si>
  <si>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</si>
  <si>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</si>
  <si>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</si>
  <si>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</si>
  <si>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</si>
  <si>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</si>
  <si>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</si>
  <si>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</si>
  <si>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</si>
  <si>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</si>
  <si>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</si>
  <si>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</si>
  <si>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</si>
  <si>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</si>
  <si>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</si>
  <si>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</si>
  <si>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</si>
  <si>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</si>
  <si>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</si>
  <si>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</si>
  <si>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</si>
  <si>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</si>
  <si>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</si>
  <si>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</si>
  <si>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</si>
  <si>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</si>
  <si>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</si>
  <si>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</si>
  <si>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</si>
  <si>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</si>
  <si>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</si>
  <si>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</si>
  <si>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</si>
  <si>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</si>
  <si>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</si>
  <si>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</si>
  <si>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</si>
  <si>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</si>
  <si>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</si>
  <si>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</si>
  <si>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</si>
  <si>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</si>
  <si>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</si>
  <si>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</si>
  <si>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</si>
  <si>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</si>
  <si>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</si>
  <si>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</si>
  <si>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</si>
  <si>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</si>
  <si>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</si>
  <si>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</si>
  <si>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</si>
  <si>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</si>
  <si>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</si>
  <si>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</si>
  <si>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</si>
  <si>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</si>
  <si>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</si>
  <si>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</si>
  <si>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</si>
  <si>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</si>
  <si>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</si>
  <si>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</si>
  <si>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</si>
  <si>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</si>
  <si>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</si>
  <si>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</si>
  <si>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</si>
  <si>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</si>
  <si>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</si>
  <si>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</si>
  <si>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</si>
  <si>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</si>
  <si>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</si>
  <si>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</si>
  <si>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</si>
  <si>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</si>
  <si>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</si>
  <si>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</si>
  <si>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</si>
  <si>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</si>
  <si>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</si>
  <si>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</si>
  <si>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</si>
  <si>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</si>
  <si>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</si>
  <si>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</si>
  <si>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</si>
  <si>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</si>
  <si>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</si>
  <si>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</si>
  <si>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</si>
  <si>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</si>
  <si>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</si>
  <si>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</si>
  <si>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</si>
  <si>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</si>
  <si>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</si>
  <si>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</si>
  <si>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</si>
  <si>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</si>
  <si>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</si>
  <si>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</si>
  <si>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</si>
  <si>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</si>
  <si>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</si>
  <si>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</si>
  <si>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</si>
  <si>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</si>
  <si>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</si>
  <si>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</si>
  <si>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</si>
  <si>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</si>
  <si>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</si>
  <si>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</si>
  <si>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</si>
  <si>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</si>
  <si>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</si>
  <si>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</si>
  <si>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</si>
  <si>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</si>
  <si>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</si>
  <si>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</si>
  <si>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</si>
  <si>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</si>
  <si>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</si>
  <si>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</si>
  <si>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</si>
  <si>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</si>
  <si>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</si>
  <si>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</si>
  <si>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</si>
  <si>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</si>
  <si>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</si>
  <si>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</si>
  <si>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</si>
  <si>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</si>
  <si>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</si>
  <si>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</si>
  <si>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</si>
  <si>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</si>
  <si>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</si>
  <si>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</si>
  <si>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</si>
  <si>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</si>
  <si>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</si>
  <si>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</si>
  <si>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</si>
  <si>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</si>
  <si>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</si>
  <si>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</si>
  <si>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</si>
  <si>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</si>
  <si>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</si>
  <si>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</si>
  <si>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</si>
  <si>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</si>
  <si>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</si>
  <si>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</si>
  <si>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</si>
  <si>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</si>
  <si>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</si>
  <si>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</si>
  <si>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</si>
  <si>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</si>
  <si>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</si>
  <si>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</si>
  <si>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</si>
  <si>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</si>
  <si>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</si>
  <si>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</si>
  <si>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</si>
  <si>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</si>
  <si>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</si>
  <si>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</si>
  <si>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</si>
  <si>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</si>
  <si>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</si>
  <si>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</si>
  <si>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</si>
  <si>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</si>
  <si>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</si>
  <si>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</si>
  <si>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</si>
  <si>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</si>
  <si>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</si>
  <si>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</si>
  <si>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</si>
  <si>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</si>
  <si>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</si>
  <si>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</si>
  <si>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</si>
  <si>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</si>
  <si>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</si>
  <si>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</si>
  <si>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</si>
  <si>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</si>
  <si>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</si>
  <si>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</si>
  <si>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</si>
  <si>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</si>
  <si>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</si>
  <si>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</si>
  <si>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</si>
  <si>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</si>
  <si>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</si>
  <si>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</si>
  <si>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</si>
  <si>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</si>
  <si>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</si>
  <si>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</si>
  <si>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</si>
  <si>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</si>
  <si>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</si>
  <si>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</si>
  <si>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</si>
  <si>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</si>
  <si>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</si>
  <si>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</si>
  <si>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</si>
  <si>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</si>
  <si>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</si>
  <si>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</si>
  <si>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</si>
  <si>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</si>
  <si>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</si>
  <si>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</si>
  <si>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</si>
  <si>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</si>
  <si>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</si>
  <si>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</si>
  <si>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</si>
  <si>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</si>
  <si>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</si>
  <si>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</si>
  <si>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</si>
  <si>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</si>
  <si>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</si>
  <si>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</si>
  <si>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</si>
  <si>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</si>
  <si>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</si>
  <si>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</si>
  <si>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</si>
  <si>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</si>
  <si>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</si>
  <si>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</si>
  <si>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</si>
  <si>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</si>
  <si>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</si>
  <si>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</si>
  <si>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</si>
  <si>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</si>
  <si>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</si>
  <si>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</si>
  <si>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</si>
  <si>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</si>
  <si>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</si>
  <si>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</si>
  <si>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</si>
  <si>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</si>
  <si>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</si>
  <si>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</si>
  <si>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</si>
  <si>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</si>
  <si>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</si>
  <si>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</si>
  <si>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</si>
  <si>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</si>
  <si>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</si>
  <si>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</si>
  <si>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</si>
  <si>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</si>
  <si>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</si>
  <si>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</si>
  <si>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</si>
  <si>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</si>
  <si>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</si>
  <si>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</si>
  <si>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</si>
  <si>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</si>
  <si>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</si>
  <si>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</si>
  <si>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</si>
  <si>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</si>
  <si>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</si>
  <si>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</si>
  <si>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</si>
  <si>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</si>
  <si>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</si>
  <si>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</si>
  <si>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</si>
  <si>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</si>
  <si>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</si>
  <si>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</si>
  <si>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</si>
  <si>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</si>
  <si>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</si>
  <si>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</si>
  <si>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</si>
  <si>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</si>
  <si>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</si>
  <si>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</si>
  <si>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</si>
  <si>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</si>
  <si>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</si>
  <si>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</si>
  <si>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</si>
  <si>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</si>
  <si>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</si>
  <si>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</si>
  <si>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</si>
  <si>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</si>
  <si>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</si>
  <si>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</si>
  <si>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</si>
  <si>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</si>
  <si>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</si>
  <si>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</si>
  <si>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</si>
  <si>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</si>
  <si>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</si>
  <si>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</si>
  <si>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</si>
  <si>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</si>
  <si>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</si>
  <si>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</si>
  <si>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</si>
  <si>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</si>
  <si>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</si>
  <si>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</si>
  <si>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</si>
  <si>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</si>
  <si>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</si>
  <si>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</si>
  <si>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</si>
  <si>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</si>
  <si>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</si>
  <si>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</si>
  <si>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</si>
  <si>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</si>
  <si>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</si>
  <si>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</si>
  <si>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</si>
  <si>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</si>
  <si>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</si>
  <si>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</si>
  <si>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</si>
  <si>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</si>
  <si>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</si>
  <si>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</si>
  <si>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</si>
  <si>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</si>
  <si>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</si>
  <si>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</si>
  <si>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</si>
  <si>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</si>
  <si>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</si>
  <si>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</si>
  <si>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</si>
  <si>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</si>
  <si>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</si>
  <si>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</si>
  <si>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</si>
  <si>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</si>
  <si>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</si>
  <si>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</si>
  <si>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</si>
  <si>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</si>
  <si>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</si>
  <si>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</si>
  <si>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</si>
  <si>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</si>
  <si>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</si>
  <si>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</si>
  <si>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</si>
  <si>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</si>
  <si>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</si>
  <si>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</si>
  <si>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</si>
  <si>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</si>
  <si>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</si>
  <si>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</si>
  <si>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</si>
  <si>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</si>
  <si>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</si>
  <si>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</si>
  <si>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</si>
  <si>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</si>
  <si>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</si>
  <si>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</si>
  <si>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</si>
  <si>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</si>
  <si>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</si>
  <si>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</si>
  <si>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</si>
  <si>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</si>
  <si>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</si>
  <si>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</si>
  <si>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</si>
  <si>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</si>
  <si>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</si>
  <si>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</si>
  <si>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</si>
  <si>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</si>
  <si>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</si>
  <si>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</si>
  <si>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</si>
  <si>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</si>
  <si>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</si>
  <si>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</si>
  <si>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</si>
  <si>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</si>
  <si>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</si>
  <si>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</si>
  <si>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</si>
  <si>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</si>
  <si>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</si>
  <si>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</si>
  <si>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</si>
  <si>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</si>
  <si>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</si>
  <si>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</si>
  <si>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</si>
  <si>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</si>
  <si>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</si>
  <si>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</si>
  <si>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</si>
  <si>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</si>
  <si>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</si>
  <si>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</si>
  <si>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</si>
  <si>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</si>
  <si>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</si>
  <si>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</si>
  <si>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</si>
  <si>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</si>
  <si>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</si>
  <si>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</si>
  <si>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</si>
  <si>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</si>
  <si>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</si>
  <si>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</si>
  <si>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</si>
  <si>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</si>
  <si>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</si>
  <si>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</si>
  <si>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</si>
  <si>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</si>
  <si>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</si>
  <si>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</si>
  <si>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</si>
  <si>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</si>
  <si>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</si>
  <si>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</si>
  <si>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</si>
  <si>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</si>
  <si>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</si>
  <si>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</si>
  <si>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</si>
  <si>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</si>
  <si>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</si>
  <si>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</si>
  <si>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</si>
  <si>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</si>
  <si>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</si>
  <si>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</si>
  <si>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</si>
  <si>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</si>
  <si>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</si>
  <si>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</si>
  <si>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</si>
  <si>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</si>
  <si>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</si>
  <si>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</si>
  <si>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</si>
  <si>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</si>
  <si>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</si>
  <si>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</si>
  <si>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</si>
  <si>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</si>
  <si>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</si>
  <si>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</si>
  <si>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</si>
  <si>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</si>
  <si>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</si>
  <si>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</si>
  <si>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</si>
  <si>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</si>
  <si>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</si>
  <si>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</si>
  <si>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</si>
  <si>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</si>
  <si>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</si>
  <si>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</si>
  <si>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</si>
  <si>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</si>
  <si>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</si>
  <si>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</si>
  <si>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</si>
  <si>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</si>
  <si>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</si>
  <si>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</si>
  <si>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</si>
  <si>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</si>
  <si>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</si>
  <si>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</si>
  <si>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</si>
  <si>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</si>
  <si>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</si>
  <si>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</si>
  <si>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</si>
  <si>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</si>
  <si>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</si>
  <si>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</si>
  <si>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</si>
  <si>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</si>
  <si>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</si>
  <si>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</si>
  <si>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</si>
  <si>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</si>
  <si>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</si>
  <si>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</si>
  <si>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</si>
  <si>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</si>
  <si>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</si>
  <si>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</si>
  <si>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</si>
  <si>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</si>
  <si>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</si>
  <si>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</si>
  <si>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</si>
  <si>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</si>
  <si>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</si>
  <si>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</si>
  <si>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</si>
  <si>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</si>
  <si>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</si>
  <si>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</si>
  <si>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</si>
  <si>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</si>
  <si>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</si>
  <si>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</si>
  <si>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</si>
  <si>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</si>
  <si>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</si>
  <si>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</si>
  <si>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</si>
  <si>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</si>
  <si>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</si>
  <si>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</si>
  <si>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</si>
  <si>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</si>
  <si>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</si>
  <si>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</si>
  <si>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</si>
  <si>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</si>
  <si>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</si>
  <si>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</si>
  <si>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</si>
  <si>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</si>
  <si>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</si>
  <si>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</si>
  <si>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</si>
  <si>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</si>
  <si>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</si>
  <si>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</si>
  <si>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</si>
  <si>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</si>
  <si>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</si>
  <si>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</si>
  <si>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</si>
  <si>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</si>
  <si>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</si>
  <si>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</si>
  <si>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</si>
  <si>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</si>
  <si>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</si>
  <si>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</si>
  <si>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</si>
  <si>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</si>
  <si>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</si>
  <si>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</si>
  <si>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</si>
  <si>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</si>
  <si>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</si>
  <si>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</si>
  <si>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</si>
  <si>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</si>
  <si>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</si>
  <si>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</si>
  <si>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</si>
  <si>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</si>
  <si>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</si>
  <si>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</si>
  <si>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</si>
  <si>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</si>
  <si>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</si>
  <si>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</si>
  <si>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</si>
  <si>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</si>
  <si>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</si>
  <si>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</si>
  <si>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</si>
  <si>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</si>
  <si>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</si>
  <si>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</si>
  <si>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</si>
  <si>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</si>
  <si>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</si>
  <si>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</si>
  <si>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</si>
  <si>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</si>
  <si>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</si>
  <si>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</si>
  <si>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</si>
  <si>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</si>
  <si>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</si>
  <si>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</si>
  <si>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</si>
  <si>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</si>
  <si>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</si>
  <si>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</si>
  <si>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</si>
  <si>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</si>
  <si>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</si>
  <si>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</si>
  <si>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</si>
  <si>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</si>
  <si>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</si>
  <si>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</si>
  <si>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</si>
  <si>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</si>
  <si>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</si>
  <si>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</si>
  <si>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</si>
  <si>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</si>
  <si>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</si>
  <si>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</si>
  <si>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</si>
  <si>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</si>
  <si>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</si>
  <si>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</si>
  <si>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</si>
  <si>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</si>
  <si>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</si>
  <si>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</si>
  <si>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</si>
  <si>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</si>
  <si>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</si>
  <si>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</si>
  <si>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</si>
  <si>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</si>
  <si>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</si>
  <si>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</si>
  <si>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</si>
  <si>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</si>
  <si>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</si>
  <si>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</si>
  <si>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</si>
  <si>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</si>
  <si>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</si>
  <si>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</si>
  <si>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</si>
  <si>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</si>
  <si>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</si>
  <si>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</si>
  <si>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</si>
  <si>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</si>
  <si>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</si>
  <si>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</si>
  <si>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</si>
  <si>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</si>
  <si>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</si>
  <si>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</si>
  <si>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</si>
  <si>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</si>
  <si>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</si>
  <si>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</si>
  <si>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</si>
  <si>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</si>
  <si>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</si>
  <si>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</si>
  <si>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</si>
  <si>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</si>
  <si>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</si>
  <si>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</si>
  <si>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</si>
  <si>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</si>
  <si>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</si>
  <si>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</si>
  <si>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</si>
  <si>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</si>
  <si>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</si>
  <si>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</si>
  <si>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</si>
  <si>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</si>
  <si>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</si>
  <si>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</si>
  <si>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</si>
  <si>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</si>
  <si>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</si>
  <si>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</si>
  <si>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</si>
  <si>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</si>
  <si>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</si>
  <si>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</si>
  <si>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</si>
  <si>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</si>
  <si>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</si>
  <si>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</si>
  <si>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</si>
  <si>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</si>
  <si>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</si>
  <si>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</si>
  <si>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</si>
  <si>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</si>
  <si>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</si>
  <si>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</si>
  <si>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</si>
  <si>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</si>
  <si>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</si>
  <si>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</si>
  <si>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</si>
  <si>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</si>
  <si>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</si>
  <si>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</si>
  <si>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</si>
  <si>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</si>
  <si>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</si>
  <si>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</si>
  <si>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</si>
  <si>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</si>
  <si>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</si>
  <si>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</si>
  <si>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</si>
  <si>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</si>
  <si>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</si>
  <si>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</si>
  <si>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</si>
  <si>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</si>
  <si>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</si>
  <si>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</si>
  <si>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</si>
  <si>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</si>
  <si>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</si>
  <si>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</si>
  <si>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</si>
  <si>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</si>
  <si>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</si>
  <si>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</si>
  <si>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</si>
  <si>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</si>
  <si>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</si>
  <si>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</si>
  <si>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</si>
  <si>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</si>
  <si>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</si>
  <si>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</si>
  <si>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</si>
  <si>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</si>
  <si>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</si>
  <si>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</si>
  <si>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</si>
  <si>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</si>
  <si>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</si>
  <si>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</si>
  <si>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</si>
  <si>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</si>
  <si>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</si>
  <si>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</si>
  <si>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</si>
  <si>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</si>
  <si>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</si>
  <si>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</si>
  <si>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</si>
  <si>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</si>
  <si>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</si>
  <si>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</si>
  <si>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</si>
  <si>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</si>
  <si>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</si>
  <si>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</si>
  <si>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</si>
  <si>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</si>
  <si>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</si>
  <si>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</si>
  <si>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</si>
  <si>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</si>
  <si>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</si>
  <si>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</si>
  <si>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</si>
  <si>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</si>
  <si>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</si>
  <si>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</si>
  <si>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</si>
  <si>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</si>
  <si>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</si>
  <si>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</si>
  <si>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</si>
  <si>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</si>
  <si>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</si>
  <si>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</si>
  <si>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</si>
  <si>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</si>
  <si>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</si>
  <si>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</si>
  <si>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</si>
  <si>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</si>
  <si>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</si>
  <si>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</si>
  <si>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</si>
  <si>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</si>
  <si>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</si>
  <si>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</si>
  <si>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</si>
  <si>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</si>
  <si>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</si>
  <si>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</si>
  <si>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</si>
  <si>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</si>
  <si>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</si>
  <si>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</si>
  <si>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</si>
  <si>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</si>
  <si>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</si>
  <si>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</si>
  <si>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</si>
  <si>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</si>
  <si>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</si>
  <si>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</si>
  <si>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</si>
  <si>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</si>
  <si>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</si>
  <si>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</si>
  <si>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</si>
  <si>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</si>
  <si>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</si>
  <si>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</si>
  <si>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</si>
  <si>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</si>
  <si>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</si>
  <si>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</si>
  <si>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</si>
  <si>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</si>
  <si>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</si>
  <si>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</si>
  <si>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</si>
  <si>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</si>
  <si>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</si>
  <si>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</si>
  <si>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</si>
  <si>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</si>
  <si>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</si>
  <si>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</si>
  <si>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</si>
  <si>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</si>
  <si>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</si>
  <si>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</si>
  <si>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</si>
  <si>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</si>
  <si>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</si>
  <si>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</si>
  <si>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</si>
  <si>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</si>
  <si>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</si>
  <si>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</si>
  <si>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</si>
  <si>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</si>
  <si>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</si>
  <si>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</si>
  <si>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</si>
  <si>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</si>
  <si>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</si>
  <si>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</si>
  <si>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</si>
  <si>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</si>
  <si>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</si>
  <si>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</si>
  <si>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</si>
  <si>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</si>
  <si>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</si>
  <si>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</si>
  <si>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</si>
  <si>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</si>
  <si>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</si>
  <si>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</si>
  <si>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</si>
  <si>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</si>
  <si>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</si>
  <si>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</si>
  <si>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</si>
  <si>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</si>
  <si>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</si>
  <si>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</si>
  <si>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</si>
  <si>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</si>
  <si>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</si>
  <si>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</si>
  <si>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</si>
  <si>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</si>
  <si>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</si>
  <si>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</si>
  <si>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</si>
  <si>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</si>
  <si>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</si>
  <si>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</si>
  <si>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</si>
  <si>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</si>
  <si>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</si>
  <si>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</si>
  <si>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</si>
  <si>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</si>
  <si>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</si>
  <si>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</si>
  <si>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</si>
  <si>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</si>
  <si>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</si>
  <si>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</si>
  <si>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</si>
  <si>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</si>
  <si>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</si>
  <si>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</si>
  <si>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</si>
  <si>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</si>
  <si>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</si>
  <si>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</si>
  <si>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</si>
  <si>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</si>
  <si>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</si>
  <si>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</si>
  <si>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</si>
  <si>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</si>
  <si>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</si>
  <si>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</si>
  <si>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</si>
  <si>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</si>
  <si>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</si>
  <si>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</si>
  <si>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</si>
  <si>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</si>
  <si>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</si>
  <si>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</si>
  <si>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</si>
  <si>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</si>
  <si>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</si>
  <si>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</si>
  <si>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</si>
  <si>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</si>
  <si>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</si>
  <si>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</si>
  <si>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</si>
  <si>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</si>
  <si>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</si>
  <si>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</si>
  <si>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</si>
  <si>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</si>
  <si>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</si>
  <si>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</si>
  <si>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</si>
  <si>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</si>
  <si>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</si>
  <si>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</si>
  <si>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</si>
  <si>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</si>
  <si>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</si>
  <si>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</si>
  <si>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</si>
  <si>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</si>
  <si>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</si>
  <si>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</si>
  <si>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</si>
  <si>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</si>
  <si>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</si>
  <si>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</si>
  <si>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</si>
  <si>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</si>
  <si>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</si>
  <si>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</si>
  <si>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</si>
  <si>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</si>
  <si>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</si>
  <si>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</si>
  <si>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</si>
  <si>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</si>
  <si>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</si>
  <si>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</si>
  <si>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</si>
  <si>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</si>
  <si>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</si>
  <si>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</si>
  <si>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</si>
  <si>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</si>
  <si>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</si>
  <si>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</si>
  <si>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</si>
  <si>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</si>
  <si>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</si>
  <si>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</si>
  <si>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</si>
  <si>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</si>
  <si>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</si>
  <si>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</si>
  <si>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</si>
  <si>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</si>
  <si>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</si>
  <si>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</si>
  <si>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</si>
  <si>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</si>
  <si>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</si>
  <si>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</si>
  <si>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</si>
  <si>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</si>
  <si>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</si>
  <si>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</si>
  <si>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</si>
  <si>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</si>
  <si>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</si>
  <si>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</si>
  <si>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</si>
  <si>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</si>
  <si>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</si>
  <si>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</si>
  <si>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</si>
  <si>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</si>
  <si>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</si>
  <si>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</si>
  <si>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</si>
  <si>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</si>
  <si>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</si>
  <si>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</si>
  <si>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</si>
  <si>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</si>
  <si>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</si>
  <si>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</si>
  <si>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</si>
  <si>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</si>
  <si>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</si>
  <si>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</si>
  <si>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</si>
  <si>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</si>
  <si>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</si>
  <si>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</si>
  <si>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</si>
  <si>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</si>
  <si>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</si>
  <si>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</si>
  <si>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</si>
  <si>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</si>
  <si>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</si>
  <si>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</si>
  <si>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</si>
  <si>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</si>
  <si>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</si>
  <si>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</si>
  <si>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</si>
  <si>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</si>
  <si>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</si>
  <si>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</si>
  <si>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</si>
  <si>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</si>
  <si>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</si>
  <si>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</si>
  <si>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</si>
  <si>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</si>
  <si>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</si>
  <si>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</si>
  <si>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</si>
  <si>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</si>
  <si>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</si>
  <si>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</si>
  <si>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</si>
  <si>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</si>
  <si>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</si>
  <si>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</si>
  <si>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</si>
  <si>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</si>
  <si>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</si>
  <si>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</si>
  <si>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</si>
  <si>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</si>
  <si>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</si>
  <si>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</si>
  <si>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</si>
  <si>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</si>
  <si>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</si>
  <si>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</si>
  <si>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</si>
  <si>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</si>
  <si>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</si>
  <si>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</si>
  <si>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</si>
  <si>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</si>
  <si>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</si>
  <si>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</si>
  <si>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</si>
  <si>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</si>
  <si>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</si>
  <si>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</si>
  <si>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</si>
  <si>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</si>
  <si>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</si>
  <si>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</si>
  <si>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</si>
  <si>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</si>
  <si>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</si>
  <si>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</si>
  <si>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</si>
  <si>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</si>
  <si>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</si>
  <si>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</si>
  <si>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</si>
  <si>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</si>
  <si>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</si>
  <si>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</si>
  <si>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</si>
  <si>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</si>
  <si>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</si>
  <si>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</si>
  <si>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</si>
  <si>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</si>
  <si>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</si>
  <si>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</si>
  <si>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</si>
  <si>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</si>
  <si>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</si>
  <si>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</si>
  <si>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</si>
  <si>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</si>
  <si>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</si>
  <si>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</si>
  <si>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</si>
  <si>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</si>
  <si>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</si>
  <si>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</si>
  <si>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</si>
  <si>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</si>
  <si>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</si>
  <si>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</si>
  <si>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</si>
  <si>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</si>
  <si>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</si>
  <si>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</si>
  <si>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</si>
  <si>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</si>
  <si>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</si>
  <si>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</si>
  <si>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</si>
  <si>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</si>
  <si>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</si>
  <si>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</si>
  <si>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</si>
  <si>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</si>
  <si>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</si>
  <si>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</si>
  <si>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</si>
  <si>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</si>
  <si>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</si>
  <si>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</si>
  <si>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</si>
  <si>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</si>
  <si>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</si>
  <si>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</si>
  <si>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</si>
  <si>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</si>
  <si>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</si>
  <si>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</si>
  <si>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</si>
  <si>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</si>
  <si>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</si>
  <si>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</si>
  <si>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</si>
  <si>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</si>
  <si>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</si>
  <si>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</si>
  <si>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</si>
  <si>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</si>
  <si>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</si>
  <si>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</si>
  <si>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</si>
  <si>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</si>
  <si>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</si>
  <si>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</si>
  <si>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</si>
  <si>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</si>
  <si>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</si>
  <si>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</si>
  <si>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</si>
  <si>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</si>
  <si>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</si>
  <si>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</si>
  <si>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</si>
  <si>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</si>
  <si>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</si>
  <si>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</si>
  <si>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</si>
  <si>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</si>
  <si>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</si>
  <si>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</si>
  <si>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</si>
  <si>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</si>
  <si>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</si>
  <si>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</si>
  <si>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</si>
  <si>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</si>
  <si>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</si>
  <si>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</si>
  <si>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</si>
  <si>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</si>
  <si>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</si>
  <si>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</si>
  <si>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</si>
  <si>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</si>
  <si>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</si>
  <si>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</si>
  <si>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</si>
  <si>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</si>
  <si>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</si>
  <si>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</si>
  <si>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</si>
  <si>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</si>
  <si>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</si>
  <si>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</si>
  <si>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</si>
  <si>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</si>
  <si>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</si>
  <si>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</si>
  <si>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</si>
  <si>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</si>
  <si>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</si>
  <si>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</si>
  <si>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</si>
  <si>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</si>
  <si>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</si>
  <si>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</si>
  <si>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</si>
  <si>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</si>
  <si>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</si>
  <si>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</si>
  <si>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</si>
  <si>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</si>
  <si>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</si>
  <si>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</si>
  <si>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</si>
  <si>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</si>
  <si>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</si>
  <si>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</si>
  <si>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</si>
  <si>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</si>
  <si>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</si>
  <si>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</si>
  <si>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</si>
  <si>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</si>
  <si>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</si>
  <si>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</si>
  <si>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</si>
  <si>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</si>
  <si>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</si>
  <si>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</si>
  <si>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</si>
  <si>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</si>
  <si>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</si>
  <si>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</si>
  <si>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</si>
  <si>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</si>
  <si>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</si>
  <si>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</si>
  <si>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</si>
  <si>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</si>
  <si>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</si>
  <si>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</si>
  <si>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</si>
  <si>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</si>
  <si>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</si>
  <si>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</si>
  <si>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</si>
  <si>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</si>
  <si>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</si>
  <si>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</si>
  <si>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</si>
  <si>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</si>
  <si>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</si>
  <si>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</si>
  <si>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</si>
  <si>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</si>
  <si>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</si>
  <si>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</si>
  <si>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</si>
  <si>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</si>
  <si>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</si>
  <si>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</si>
  <si>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</si>
  <si>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</si>
  <si>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</si>
  <si>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</si>
  <si>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</si>
  <si>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</si>
  <si>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</si>
  <si>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</si>
  <si>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</si>
  <si>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</si>
  <si>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</si>
  <si>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</si>
  <si>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</si>
  <si>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</si>
  <si>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</si>
  <si>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</si>
  <si>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</si>
  <si>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</si>
  <si>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</si>
  <si>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</si>
  <si>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</si>
  <si>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</si>
  <si>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</si>
  <si>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</si>
  <si>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</si>
  <si>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</si>
  <si>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</si>
  <si>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</si>
  <si>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</si>
  <si>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</si>
  <si>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</si>
  <si>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</si>
  <si>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</si>
  <si>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</si>
  <si>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</si>
  <si>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</si>
  <si>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</si>
  <si>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</si>
  <si>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</si>
  <si>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</si>
  <si>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</si>
  <si>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</si>
  <si>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</si>
  <si>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</si>
  <si>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</si>
  <si>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</si>
  <si>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</si>
  <si>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</si>
  <si>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</si>
  <si>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</si>
  <si>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</si>
  <si>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</si>
  <si>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</si>
  <si>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</si>
  <si>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</si>
  <si>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</si>
  <si>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</si>
  <si>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</si>
  <si>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</si>
  <si>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</si>
  <si>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</si>
  <si>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</si>
  <si>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</si>
  <si>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</si>
  <si>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</si>
  <si>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</si>
  <si>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</si>
  <si>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</si>
  <si>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</si>
  <si>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</si>
  <si>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</si>
  <si>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</si>
  <si>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</si>
  <si>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</si>
  <si>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</si>
  <si>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</si>
  <si>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</si>
  <si>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</si>
  <si>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</si>
  <si>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</si>
  <si>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</si>
  <si>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</si>
  <si>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</si>
  <si>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</si>
  <si>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</si>
  <si>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</si>
  <si>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</si>
  <si>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</si>
  <si>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</si>
  <si>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</si>
  <si>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</si>
  <si>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</si>
  <si>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</si>
  <si>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</si>
  <si>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</si>
  <si>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</si>
  <si>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</si>
  <si>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</si>
  <si>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</si>
  <si>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</si>
  <si>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</si>
  <si>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</si>
  <si>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</si>
  <si>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</si>
  <si>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</si>
  <si>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</si>
  <si>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</si>
  <si>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</si>
  <si>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</si>
  <si>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</si>
  <si>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</si>
  <si>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</si>
  <si>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</si>
  <si>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</si>
  <si>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</si>
  <si>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</si>
  <si>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</si>
  <si>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</si>
  <si>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</si>
  <si>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</si>
  <si>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</si>
  <si>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</si>
  <si>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</si>
  <si>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</si>
  <si>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</si>
  <si>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</si>
  <si>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</si>
  <si>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</si>
  <si>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</si>
  <si>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</si>
  <si>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</si>
  <si>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</si>
  <si>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</si>
  <si>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</si>
  <si>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</si>
  <si>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</si>
  <si>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</si>
  <si>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</si>
  <si>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</si>
  <si>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</si>
  <si>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</si>
  <si>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</si>
  <si>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</si>
  <si>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</si>
  <si>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</si>
  <si>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</si>
  <si>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</si>
  <si>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</si>
  <si>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</si>
  <si>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</si>
  <si>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</si>
  <si>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</si>
  <si>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</si>
  <si>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</si>
  <si>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</si>
  <si>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</si>
  <si>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</si>
  <si>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</si>
  <si>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</si>
  <si>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</si>
  <si>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</si>
  <si>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</si>
  <si>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</si>
  <si>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</si>
  <si>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</si>
  <si>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</si>
  <si>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</si>
  <si>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</si>
  <si>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</si>
  <si>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</si>
  <si>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</si>
  <si>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</si>
  <si>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</si>
  <si>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</si>
  <si>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</si>
  <si>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</si>
  <si>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</si>
  <si>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</si>
  <si>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</si>
  <si>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</si>
  <si>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</si>
  <si>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</si>
  <si>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</si>
  <si>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</si>
  <si>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</si>
  <si>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</si>
  <si>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</si>
  <si>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</si>
  <si>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</si>
  <si>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</si>
  <si>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</si>
  <si>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</si>
  <si>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</si>
  <si>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</si>
  <si>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</si>
  <si>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</si>
  <si>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</si>
  <si>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</si>
  <si>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</si>
  <si>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</si>
  <si>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</si>
  <si>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</si>
  <si>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</si>
  <si>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</si>
  <si>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</si>
  <si>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</si>
  <si>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</si>
  <si>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</si>
  <si>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</si>
  <si>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</si>
  <si>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</si>
  <si>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</si>
  <si>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</si>
  <si>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</si>
  <si>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</si>
  <si>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</si>
  <si>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</si>
  <si>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</si>
  <si>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</si>
  <si>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</si>
  <si>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</si>
  <si>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</si>
  <si>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</si>
  <si>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</si>
  <si>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</si>
  <si>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</si>
  <si>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</si>
  <si>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</si>
  <si>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</si>
  <si>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</si>
  <si>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</si>
  <si>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</si>
  <si>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</si>
  <si>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</si>
  <si>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</si>
  <si>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</si>
  <si>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</si>
  <si>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</si>
  <si>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</si>
  <si>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</si>
  <si>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</si>
  <si>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</si>
  <si>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</si>
  <si>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</si>
  <si>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</si>
  <si>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</si>
  <si>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</si>
  <si>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</si>
  <si>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</si>
  <si>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</si>
  <si>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</si>
  <si>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</si>
  <si>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</si>
  <si>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</si>
  <si>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</si>
  <si>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</si>
  <si>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</si>
  <si>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</si>
  <si>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</si>
  <si>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</si>
  <si>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</si>
  <si>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</si>
  <si>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</si>
  <si>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</si>
  <si>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</si>
  <si>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</si>
  <si>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</si>
  <si>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</si>
  <si>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</si>
  <si>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</si>
  <si>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</si>
  <si>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</si>
  <si>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</si>
  <si>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</si>
  <si>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</si>
  <si>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</si>
  <si>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</si>
  <si>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</si>
  <si>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</si>
  <si>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</si>
  <si>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</si>
  <si>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</si>
  <si>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</si>
  <si>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</si>
  <si>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</si>
  <si>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</si>
  <si>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</si>
  <si>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</si>
  <si>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</si>
  <si>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</si>
  <si>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</si>
  <si>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</si>
  <si>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</si>
  <si>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</si>
  <si>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</si>
  <si>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</si>
  <si>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</si>
  <si>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</si>
  <si>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</si>
  <si>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</si>
  <si>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</si>
  <si>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</si>
  <si>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</si>
  <si>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</si>
  <si>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</si>
  <si>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</si>
  <si>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</si>
  <si>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</si>
  <si>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</si>
  <si>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</si>
  <si>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</si>
  <si>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</si>
  <si>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</si>
  <si>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</si>
  <si>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</si>
  <si>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</si>
  <si>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</si>
  <si>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</si>
  <si>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</si>
  <si>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</si>
  <si>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</si>
  <si>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</si>
  <si>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</si>
  <si>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</si>
  <si>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</si>
  <si>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</si>
  <si>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</si>
  <si>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</si>
  <si>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</si>
  <si>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</si>
  <si>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</si>
  <si>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</si>
  <si>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</si>
  <si>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</si>
  <si>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</si>
  <si>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</si>
  <si>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</si>
  <si>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</si>
  <si>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</si>
  <si>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</si>
  <si>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</si>
  <si>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</si>
  <si>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</si>
  <si>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</si>
  <si>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</si>
  <si>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</si>
  <si>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</si>
  <si>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</si>
  <si>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</si>
  <si>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</si>
  <si>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</si>
  <si>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</si>
  <si>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</si>
  <si>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</si>
  <si>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</si>
  <si>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</si>
  <si>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</si>
  <si>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</si>
  <si>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</si>
  <si>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</si>
  <si>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</si>
  <si>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</si>
  <si>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</si>
  <si>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</si>
  <si>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</si>
  <si>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</si>
  <si>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</si>
  <si>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</si>
  <si>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</si>
  <si>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</si>
  <si>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</si>
  <si>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</si>
  <si>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</si>
  <si>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</si>
  <si>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</si>
  <si>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</si>
  <si>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</si>
  <si>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</si>
  <si>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</si>
  <si>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</si>
  <si>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</si>
  <si>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</si>
  <si>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</si>
  <si>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</si>
  <si>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</si>
  <si>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</si>
  <si>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</si>
  <si>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</si>
  <si>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</si>
  <si>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</si>
  <si>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</si>
  <si>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</si>
  <si>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</si>
  <si>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</si>
  <si>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</si>
  <si>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</si>
  <si>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</si>
  <si>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</si>
  <si>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</si>
  <si>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</si>
  <si>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</si>
  <si>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</si>
  <si>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</si>
  <si>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</si>
  <si>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</si>
  <si>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</si>
  <si>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</si>
  <si>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</si>
  <si>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</si>
  <si>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</si>
  <si>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</si>
  <si>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</si>
  <si>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</si>
  <si>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</si>
  <si>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</si>
  <si>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</si>
  <si>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</si>
  <si>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</si>
  <si>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</si>
  <si>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</si>
  <si>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</si>
  <si>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</si>
  <si>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</si>
  <si>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</si>
  <si>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</si>
  <si>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</si>
  <si>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</si>
  <si>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</si>
  <si>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</si>
  <si>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</si>
  <si>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</si>
  <si>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</si>
  <si>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</si>
  <si>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</si>
  <si>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</si>
  <si>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</si>
  <si>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</si>
  <si>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</si>
  <si>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</si>
  <si>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</si>
  <si>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</si>
  <si>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</si>
  <si>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</si>
  <si>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</si>
  <si>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</si>
  <si>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</si>
  <si>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</si>
  <si>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</si>
  <si>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</si>
  <si>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</si>
  <si>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</si>
  <si>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</si>
  <si>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</si>
  <si>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</si>
  <si>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</si>
  <si>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</si>
  <si>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</si>
  <si>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</si>
  <si>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</si>
  <si>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</si>
  <si>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</si>
  <si>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</si>
  <si>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</si>
  <si>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</si>
  <si>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</si>
  <si>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</si>
  <si>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</si>
  <si>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</si>
  <si>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</si>
  <si>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</si>
  <si>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</si>
  <si>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</si>
  <si>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</si>
  <si>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</si>
  <si>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</si>
  <si>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</si>
  <si>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</si>
  <si>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</si>
  <si>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</si>
  <si>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</si>
  <si>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</si>
  <si>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</si>
  <si>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</si>
  <si>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</si>
  <si>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</si>
  <si>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</si>
  <si>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</si>
  <si>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</si>
  <si>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</si>
  <si>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</si>
  <si>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</si>
  <si>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</si>
  <si>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</si>
  <si>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</si>
  <si>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</si>
  <si>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</si>
  <si>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</si>
  <si>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</si>
  <si>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</si>
  <si>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</si>
  <si>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</si>
  <si>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</si>
  <si>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</si>
  <si>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</si>
  <si>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</si>
  <si>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</si>
  <si>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</si>
  <si>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</si>
  <si>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</si>
  <si>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</si>
  <si>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</si>
  <si>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</si>
  <si>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</si>
  <si>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</si>
  <si>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</si>
  <si>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</si>
  <si>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</si>
  <si>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</si>
  <si>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</si>
  <si>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</si>
  <si>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</si>
  <si>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</si>
  <si>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</si>
  <si>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</si>
  <si>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</si>
  <si>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</si>
  <si>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</si>
  <si>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</si>
  <si>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</si>
  <si>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</si>
  <si>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</si>
  <si>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</si>
  <si>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</si>
  <si>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</si>
  <si>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</si>
  <si>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</si>
  <si>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</si>
  <si>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</si>
  <si>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</si>
  <si>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</si>
  <si>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</si>
  <si>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</si>
  <si>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</si>
  <si>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</si>
  <si>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</si>
  <si>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</si>
  <si>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</si>
  <si>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</si>
  <si>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</si>
  <si>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</si>
  <si>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</si>
  <si>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</si>
  <si>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</si>
  <si>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</si>
  <si>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</si>
  <si>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</si>
  <si>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</si>
  <si>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</si>
  <si>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</si>
  <si>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</si>
  <si>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</si>
  <si>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</si>
  <si>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</si>
  <si>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</si>
  <si>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</si>
  <si>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</si>
  <si>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</si>
  <si>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</si>
  <si>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</si>
  <si>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</si>
  <si>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</si>
  <si>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</si>
  <si>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</si>
  <si>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</si>
  <si>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</si>
  <si>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</si>
  <si>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</si>
  <si>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</si>
  <si>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</si>
  <si>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</si>
  <si>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</si>
  <si>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</si>
  <si>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</si>
  <si>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</si>
  <si>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</si>
  <si>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</si>
  <si>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</si>
  <si>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</si>
  <si>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</si>
  <si>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</si>
  <si>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</si>
  <si>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</si>
  <si>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</si>
  <si>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</si>
  <si>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</si>
  <si>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</si>
  <si>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</si>
  <si>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</si>
  <si>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</si>
  <si>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</si>
  <si>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</si>
  <si>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</si>
  <si>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</si>
  <si>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</si>
  <si>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</si>
  <si>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</si>
  <si>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</si>
  <si>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</si>
  <si>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</si>
  <si>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</si>
  <si>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</si>
  <si>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</si>
  <si>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</si>
  <si>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</si>
  <si>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</si>
  <si>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</si>
  <si>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</si>
  <si>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</si>
  <si>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</si>
  <si>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</si>
  <si>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</si>
  <si>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</si>
  <si>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</si>
  <si>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</si>
  <si>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</si>
  <si>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</si>
  <si>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</si>
  <si>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</si>
  <si>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</si>
  <si>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</si>
  <si>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</si>
  <si>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</si>
  <si>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</si>
  <si>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</si>
  <si>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</si>
  <si>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</si>
  <si>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</si>
  <si>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</si>
  <si>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</si>
  <si>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</si>
  <si>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</si>
  <si>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</si>
  <si>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</si>
  <si>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</si>
  <si>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</si>
  <si>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</si>
  <si>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</si>
  <si>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</si>
  <si>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</si>
  <si>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</si>
  <si>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</si>
  <si>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</si>
  <si>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</si>
  <si>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</si>
  <si>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</si>
  <si>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</si>
  <si>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</si>
  <si>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</si>
  <si>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</si>
  <si>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</si>
  <si>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</si>
  <si>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</si>
  <si>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</si>
  <si>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</si>
  <si>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</si>
  <si>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</si>
  <si>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</si>
  <si>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</si>
  <si>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</si>
  <si>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</si>
  <si>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</si>
  <si>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</si>
  <si>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</si>
  <si>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</si>
  <si>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</si>
  <si>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</si>
  <si>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</si>
  <si>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</si>
  <si>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</si>
  <si>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</si>
  <si>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</si>
  <si>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</si>
  <si>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</si>
  <si>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</si>
  <si>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</si>
  <si>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</si>
  <si>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</si>
  <si>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</si>
  <si>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</si>
  <si>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</si>
  <si>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</si>
  <si>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</si>
  <si>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</si>
  <si>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</si>
  <si>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</si>
  <si>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</si>
  <si>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</si>
  <si>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</si>
  <si>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</si>
  <si>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</si>
  <si>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</si>
  <si>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</si>
  <si>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</si>
  <si>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</si>
  <si>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</si>
  <si>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</si>
  <si>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</si>
  <si>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</si>
  <si>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</si>
  <si>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</si>
  <si>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</si>
  <si>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</si>
  <si>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</si>
  <si>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</si>
  <si>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</si>
  <si>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</si>
  <si>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</si>
  <si>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</si>
  <si>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</si>
  <si>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</si>
  <si>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</si>
  <si>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</si>
  <si>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</si>
  <si>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</si>
  <si>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</si>
  <si>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</si>
  <si>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</si>
  <si>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</si>
  <si>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</si>
  <si>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</si>
  <si>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</si>
  <si>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</si>
  <si>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</si>
  <si>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</si>
  <si>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</si>
  <si>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</si>
  <si>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</si>
  <si>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</si>
  <si>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</si>
  <si>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</si>
  <si>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</si>
  <si>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</si>
  <si>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</si>
  <si>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</si>
  <si>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</si>
  <si>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</si>
  <si>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</si>
  <si>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</si>
  <si>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</si>
  <si>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</si>
  <si>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</si>
  <si>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</si>
  <si>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</si>
  <si>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</si>
  <si>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</si>
  <si>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</si>
  <si>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</si>
  <si>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</si>
  <si>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</si>
  <si>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</si>
  <si>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</si>
  <si>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</si>
  <si>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</si>
  <si>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</si>
  <si>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</si>
  <si>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</si>
  <si>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</si>
  <si>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</si>
  <si>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</si>
  <si>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</si>
  <si>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</si>
  <si>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</si>
  <si>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</si>
  <si>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</si>
  <si>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</si>
  <si>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</si>
  <si>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</si>
  <si>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</si>
  <si>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</si>
  <si>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</si>
  <si>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</si>
  <si>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</si>
  <si>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</si>
  <si>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</si>
  <si>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</si>
  <si>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</si>
  <si>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</si>
  <si>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</si>
  <si>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</si>
  <si>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</si>
  <si>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</si>
  <si>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</si>
  <si>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</si>
  <si>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</si>
  <si>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</si>
  <si>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</si>
  <si>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</si>
  <si>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</si>
  <si>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</si>
  <si>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</si>
  <si>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</si>
  <si>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</si>
  <si>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</si>
  <si>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</si>
  <si>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</si>
  <si>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</si>
  <si>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</si>
  <si>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</si>
  <si>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</si>
  <si>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</si>
  <si>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</si>
  <si>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</si>
  <si>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</si>
  <si>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</si>
  <si>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</si>
  <si>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</si>
  <si>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</si>
  <si>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</si>
  <si>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</si>
  <si>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</si>
  <si>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</si>
  <si>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</si>
  <si>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</si>
  <si>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</si>
  <si>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</si>
  <si>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</si>
  <si>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</si>
  <si>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</si>
  <si>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</si>
  <si>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</si>
  <si>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</si>
  <si>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</si>
  <si>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</si>
  <si>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</si>
  <si>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</si>
  <si>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</si>
  <si>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</si>
  <si>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</si>
  <si>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</si>
  <si>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</si>
  <si>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</si>
  <si>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</si>
  <si>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</si>
  <si>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</si>
  <si>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</si>
  <si>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</si>
  <si>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</si>
  <si>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</si>
  <si>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</si>
  <si>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</si>
  <si>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</si>
  <si>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</si>
  <si>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</si>
  <si>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</si>
  <si>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</si>
  <si>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</si>
  <si>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</si>
  <si>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</si>
  <si>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</si>
  <si>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</si>
  <si>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</si>
  <si>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</si>
  <si>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</si>
  <si>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</si>
  <si>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</si>
  <si>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</si>
  <si>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</si>
  <si>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</si>
  <si>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</si>
  <si>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</si>
  <si>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</si>
  <si>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</si>
  <si>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</si>
  <si>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</si>
  <si>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</si>
  <si>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</si>
  <si>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</si>
  <si>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</si>
  <si>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</si>
  <si>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</si>
  <si>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</si>
  <si>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</si>
  <si>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</si>
  <si>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</si>
  <si>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</si>
  <si>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</si>
  <si>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</si>
  <si>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</si>
  <si>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</si>
  <si>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</si>
  <si>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</si>
  <si>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</si>
  <si>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</si>
  <si>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</si>
  <si>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</si>
  <si>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</si>
  <si>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</si>
  <si>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</si>
  <si>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</si>
  <si>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</si>
  <si>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</si>
  <si>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</si>
  <si>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</si>
  <si>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</si>
  <si>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</si>
  <si>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</si>
  <si>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</si>
  <si>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</si>
  <si>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</si>
  <si>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</si>
  <si>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</si>
  <si>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</si>
  <si>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</si>
  <si>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</si>
  <si>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</si>
  <si>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</si>
  <si>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</si>
  <si>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</si>
  <si>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</si>
  <si>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</si>
  <si>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</si>
  <si>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</si>
  <si>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</si>
  <si>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</si>
  <si>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</si>
  <si>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</si>
  <si>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</si>
  <si>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</si>
  <si>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</si>
  <si>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</si>
  <si>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</si>
  <si>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</si>
  <si>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</si>
  <si>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</si>
  <si>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</si>
  <si>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</si>
  <si>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</si>
  <si>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</si>
  <si>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</si>
  <si>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</si>
  <si>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</si>
  <si>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</si>
  <si>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</si>
  <si>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</si>
  <si>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</si>
  <si>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</si>
  <si>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</si>
  <si>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</si>
  <si>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</si>
  <si>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</si>
  <si>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</si>
  <si>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</si>
  <si>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</si>
  <si>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</si>
  <si>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</si>
  <si>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</si>
  <si>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</si>
  <si>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</si>
  <si>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</si>
  <si>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</si>
  <si>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</si>
  <si>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</si>
  <si>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</si>
  <si>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</si>
  <si>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</si>
  <si>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</si>
  <si>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</si>
  <si>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</si>
  <si>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</si>
  <si>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</si>
  <si>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</si>
  <si>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</si>
  <si>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</si>
  <si>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</si>
  <si>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</si>
  <si>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</si>
  <si>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</si>
  <si>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</si>
  <si>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</si>
  <si>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</si>
  <si>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</si>
  <si>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</si>
  <si>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</si>
  <si>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</si>
  <si>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</si>
  <si>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</si>
  <si>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</si>
  <si>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</si>
  <si>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</si>
  <si>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</si>
  <si>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</si>
  <si>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</si>
  <si>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</si>
  <si>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</si>
  <si>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</si>
  <si>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</si>
  <si>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</si>
  <si>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</si>
  <si>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</si>
  <si>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</si>
  <si>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</si>
  <si>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</si>
  <si>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</si>
  <si>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</si>
  <si>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</si>
  <si>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</si>
  <si>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</si>
  <si>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</si>
  <si>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</si>
  <si>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</si>
  <si>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</si>
  <si>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</si>
  <si>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</si>
  <si>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</si>
  <si>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</si>
  <si>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</si>
  <si>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</si>
  <si>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</si>
  <si>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</si>
  <si>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</si>
  <si>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</si>
  <si>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</si>
  <si>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</si>
  <si>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</si>
  <si>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</si>
  <si>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</si>
  <si>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</si>
  <si>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</si>
  <si>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</si>
  <si>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</si>
  <si>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</si>
  <si>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</si>
  <si>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</si>
  <si>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</si>
  <si>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</si>
  <si>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</si>
  <si>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</si>
  <si>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</si>
  <si>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</si>
  <si>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</si>
  <si>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</si>
  <si>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</si>
  <si>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</si>
  <si>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</si>
  <si>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</si>
  <si>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</si>
  <si>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</si>
  <si>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</si>
  <si>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</si>
  <si>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</si>
  <si>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</si>
  <si>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</si>
  <si>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</si>
  <si>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</si>
  <si>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</si>
  <si>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</si>
  <si>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</si>
  <si>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</si>
  <si>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</si>
  <si>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</si>
  <si>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</si>
  <si>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</si>
  <si>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</si>
  <si>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</si>
  <si>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</si>
  <si>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</si>
  <si>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</si>
  <si>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</si>
  <si>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</si>
  <si>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</si>
  <si>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</si>
  <si>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</si>
  <si>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</si>
  <si>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</si>
  <si>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</si>
  <si>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</si>
  <si>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</si>
  <si>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</si>
  <si>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</si>
  <si>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</si>
  <si>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</si>
  <si>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</si>
  <si>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</si>
  <si>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</si>
  <si>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</si>
  <si>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</si>
  <si>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</si>
  <si>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</si>
  <si>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</si>
  <si>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</si>
  <si>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</si>
  <si>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</si>
  <si>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</si>
  <si>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</si>
  <si>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</si>
  <si>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</si>
  <si>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</si>
  <si>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</si>
  <si>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</si>
  <si>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</si>
  <si>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</si>
  <si>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</si>
  <si>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</si>
  <si>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</si>
  <si>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</si>
  <si>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</si>
  <si>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</si>
  <si>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</si>
  <si>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</si>
  <si>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</si>
  <si>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</si>
  <si>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</si>
  <si>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</si>
  <si>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</si>
  <si>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</si>
  <si>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</si>
  <si>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</si>
  <si>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</si>
  <si>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</si>
  <si>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</si>
  <si>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</si>
  <si>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</si>
  <si>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</si>
  <si>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</si>
  <si>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</si>
  <si>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</si>
  <si>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</si>
  <si>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</si>
  <si>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</si>
  <si>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</si>
  <si>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</si>
  <si>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</si>
  <si>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</si>
  <si>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</si>
  <si>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</si>
  <si>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</si>
  <si>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</si>
  <si>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</si>
  <si>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</si>
  <si>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</si>
  <si>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</si>
  <si>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</si>
  <si>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</si>
  <si>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</si>
  <si>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</si>
  <si>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</si>
  <si>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</si>
  <si>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</si>
  <si>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</si>
  <si>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</si>
  <si>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</si>
  <si>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</si>
  <si>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</si>
  <si>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</si>
  <si>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</si>
  <si>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</si>
  <si>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</si>
  <si>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</si>
  <si>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</si>
  <si>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</si>
  <si>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</si>
  <si>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</si>
  <si>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</si>
  <si>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</si>
  <si>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</si>
  <si>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</si>
  <si>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</si>
  <si>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</si>
  <si>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</si>
  <si>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</si>
  <si>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</si>
  <si>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</si>
  <si>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</si>
  <si>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</si>
  <si>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</si>
  <si>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</si>
  <si>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</si>
  <si>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</si>
  <si>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</si>
  <si>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</si>
  <si>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</si>
  <si>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</si>
  <si>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</si>
  <si>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</si>
  <si>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</si>
  <si>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</si>
  <si>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</si>
  <si>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</si>
  <si>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</si>
  <si>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</si>
  <si>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</si>
  <si>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</si>
  <si>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</si>
  <si>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</si>
  <si>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</si>
  <si>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</si>
  <si>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</si>
  <si>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</si>
  <si>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</si>
  <si>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</si>
  <si>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</si>
  <si>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</si>
  <si>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</si>
  <si>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</si>
  <si>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</si>
  <si>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</si>
  <si>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</si>
  <si>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</si>
  <si>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</si>
  <si>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</si>
  <si>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</si>
  <si>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</si>
  <si>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</si>
  <si>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</si>
  <si>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</si>
  <si>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</si>
  <si>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</si>
  <si>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</si>
  <si>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</si>
  <si>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</si>
  <si>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</si>
  <si>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</si>
  <si>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</si>
  <si>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</si>
  <si>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</si>
  <si>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</si>
  <si>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</si>
  <si>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</si>
  <si>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</si>
  <si>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</si>
  <si>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</si>
  <si>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</si>
  <si>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</si>
  <si>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</si>
  <si>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</si>
  <si>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</si>
  <si>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</si>
  <si>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</si>
  <si>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</si>
  <si>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</si>
  <si>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</si>
  <si>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</si>
  <si>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</si>
  <si>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</si>
  <si>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</si>
  <si>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</si>
  <si>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</si>
  <si>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</si>
  <si>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</si>
  <si>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</si>
  <si>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</si>
  <si>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</si>
  <si>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</si>
  <si>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</si>
  <si>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</si>
  <si>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</si>
  <si>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</si>
  <si>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</si>
  <si>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</si>
  <si>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</si>
  <si>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</si>
  <si>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</si>
  <si>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</si>
  <si>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</si>
  <si>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</si>
  <si>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</si>
  <si>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</si>
  <si>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</si>
  <si>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</si>
  <si>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</si>
  <si>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</si>
  <si>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</si>
  <si>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</si>
  <si>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</si>
  <si>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</si>
  <si>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</si>
  <si>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</si>
  <si>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</si>
  <si>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</si>
  <si>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</si>
  <si>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</si>
  <si>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</si>
  <si>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</si>
  <si>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</si>
  <si>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</si>
  <si>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</si>
  <si>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</si>
  <si>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</si>
  <si>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</si>
  <si>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</si>
  <si>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</si>
  <si>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</si>
  <si>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</si>
  <si>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</si>
  <si>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</si>
  <si>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</si>
  <si>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</si>
  <si>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</si>
  <si>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</si>
  <si>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</si>
  <si>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</si>
  <si>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</si>
  <si>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</si>
  <si>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</si>
  <si>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</si>
  <si>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</si>
  <si>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</si>
  <si>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</si>
  <si>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</si>
  <si>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</si>
  <si>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</si>
  <si>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</si>
  <si>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</si>
  <si>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</si>
  <si>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</si>
  <si>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</si>
  <si>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</si>
  <si>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</si>
  <si>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</si>
  <si>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</si>
  <si>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</si>
  <si>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</si>
  <si>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</si>
  <si>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</si>
  <si>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</si>
  <si>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</si>
  <si>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</si>
  <si>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</si>
  <si>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</si>
  <si>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</si>
  <si>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</si>
  <si>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</si>
  <si>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</si>
  <si>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</si>
  <si>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</si>
  <si>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</si>
  <si>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</si>
  <si>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</si>
  <si>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</si>
  <si>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</si>
  <si>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</si>
  <si>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</si>
  <si>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</si>
  <si>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</si>
  <si>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</si>
  <si>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</si>
  <si>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</si>
  <si>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</si>
  <si>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</si>
  <si>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</si>
  <si>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</si>
  <si>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</si>
  <si>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</si>
  <si>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</si>
  <si>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</si>
  <si>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</si>
  <si>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</si>
  <si>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</si>
  <si>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</si>
  <si>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</si>
  <si>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</si>
  <si>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</si>
  <si>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</si>
  <si>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</si>
  <si>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</si>
  <si>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</si>
  <si>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</si>
  <si>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</si>
  <si>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</si>
  <si>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</si>
  <si>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</si>
  <si>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</si>
  <si>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</si>
  <si>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</si>
  <si>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</si>
  <si>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</si>
  <si>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</si>
  <si>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</si>
  <si>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</si>
  <si>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</si>
  <si>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</si>
  <si>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</si>
  <si>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</si>
  <si>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</si>
  <si>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</si>
  <si>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</si>
  <si>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</si>
  <si>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</si>
  <si>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</si>
  <si>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</si>
  <si>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</si>
  <si>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</si>
  <si>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</si>
  <si>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</si>
  <si>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</si>
  <si>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</si>
  <si>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</si>
  <si>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</si>
  <si>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</si>
  <si>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</si>
  <si>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</si>
  <si>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</si>
  <si>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</si>
  <si>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</si>
  <si>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</si>
  <si>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</si>
  <si>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</si>
  <si>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</si>
  <si>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</si>
  <si>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</si>
  <si>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</si>
  <si>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</si>
  <si>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</si>
  <si>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</si>
  <si>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</si>
  <si>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</si>
  <si>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</si>
  <si>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</si>
  <si>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</si>
  <si>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</si>
  <si>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</si>
  <si>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</si>
  <si>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</si>
  <si>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</si>
  <si>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</si>
  <si>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</si>
  <si>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</si>
  <si>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</si>
  <si>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</si>
  <si>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</si>
  <si>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</si>
  <si>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</si>
  <si>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</si>
  <si>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</si>
  <si>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</si>
  <si>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</si>
  <si>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</si>
  <si>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</si>
  <si>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</si>
  <si>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</si>
  <si>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</si>
  <si>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</si>
  <si>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</si>
  <si>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</si>
  <si>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</si>
  <si>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</si>
  <si>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</si>
  <si>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</si>
  <si>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</si>
  <si>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</si>
  <si>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</si>
  <si>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</si>
  <si>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</si>
  <si>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</si>
  <si>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</si>
  <si>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</si>
  <si>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</si>
  <si>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</si>
  <si>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</si>
  <si>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</si>
  <si>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</si>
  <si>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</si>
  <si>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</si>
  <si>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</si>
  <si>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</si>
  <si>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</si>
  <si>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</si>
  <si>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</si>
  <si>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</si>
  <si>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</si>
  <si>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</si>
  <si>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</si>
  <si>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</si>
  <si>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</si>
  <si>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</si>
  <si>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</si>
  <si>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</si>
  <si>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</si>
  <si>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</si>
  <si>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</si>
  <si>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</si>
  <si>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</si>
  <si>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</si>
  <si>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</si>
  <si>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</si>
  <si>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</si>
  <si>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</si>
  <si>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</si>
  <si>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</si>
  <si>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</si>
  <si>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</si>
  <si>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</si>
  <si>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</si>
  <si>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</si>
  <si>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</si>
  <si>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</si>
  <si>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</si>
  <si>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</si>
  <si>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</si>
  <si>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</si>
  <si>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</si>
  <si>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</si>
  <si>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</si>
  <si>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</si>
  <si>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</si>
  <si>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</si>
  <si>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</si>
  <si>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</si>
  <si>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</si>
  <si>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</si>
  <si>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</si>
  <si>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</si>
  <si>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</si>
  <si>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</si>
  <si>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</si>
  <si>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</si>
  <si>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</si>
  <si>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</si>
  <si>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</si>
  <si>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</si>
  <si>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</si>
  <si>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</si>
  <si>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</si>
  <si>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</si>
  <si>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</si>
  <si>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</si>
  <si>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</si>
  <si>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</si>
  <si>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</si>
  <si>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</si>
  <si>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</si>
  <si>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</si>
  <si>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</si>
  <si>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</si>
  <si>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</si>
  <si>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</si>
  <si>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</si>
  <si>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</si>
  <si>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</si>
  <si>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</si>
  <si>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</si>
  <si>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</si>
  <si>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</si>
  <si>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</si>
  <si>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</si>
  <si>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</si>
  <si>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</si>
  <si>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</si>
  <si>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</si>
  <si>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</si>
  <si>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</si>
  <si>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</si>
  <si>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</si>
  <si>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</si>
  <si>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</si>
  <si>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</si>
  <si>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</si>
  <si>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</si>
  <si>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</si>
  <si>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</si>
  <si>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</si>
  <si>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</si>
  <si>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</si>
  <si>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</si>
  <si>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</si>
  <si>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</si>
  <si>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</si>
  <si>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</si>
  <si>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</si>
  <si>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</si>
  <si>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</si>
  <si>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</si>
  <si>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</si>
  <si>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</si>
  <si>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</si>
  <si>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</si>
  <si>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</si>
  <si>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</si>
  <si>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</si>
  <si>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</si>
  <si>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</si>
  <si>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</si>
  <si>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</si>
  <si>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</si>
  <si>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</si>
  <si>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</si>
  <si>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</si>
  <si>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</si>
  <si>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</si>
  <si>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</si>
  <si>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</si>
  <si>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</si>
  <si>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</si>
  <si>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</si>
  <si>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</si>
  <si>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</si>
  <si>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</si>
  <si>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</si>
  <si>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</si>
  <si>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</si>
  <si>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</si>
  <si>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</si>
  <si>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</si>
  <si>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</si>
  <si>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</si>
  <si>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</si>
  <si>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</si>
  <si>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</si>
  <si>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</si>
  <si>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</si>
  <si>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</si>
  <si>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</si>
  <si>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</si>
  <si>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</si>
  <si>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</si>
  <si>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</si>
  <si>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</si>
  <si>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</si>
  <si>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</si>
  <si>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</si>
  <si>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</si>
  <si>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</si>
  <si>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</si>
  <si>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</si>
  <si>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</si>
  <si>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</si>
  <si>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</si>
  <si>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</si>
  <si>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</si>
  <si>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</si>
  <si>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</si>
  <si>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</si>
  <si>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</si>
  <si>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</si>
  <si>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</si>
  <si>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</si>
  <si>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</si>
  <si>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</si>
  <si>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</si>
  <si>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</si>
  <si>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</si>
  <si>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</si>
  <si>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</si>
  <si>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</si>
  <si>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</si>
  <si>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</si>
  <si>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</si>
  <si>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</si>
  <si>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</si>
  <si>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</si>
  <si>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</si>
  <si>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</si>
  <si>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</si>
  <si>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</si>
  <si>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</si>
  <si>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</si>
  <si>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</si>
  <si>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</si>
  <si>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</si>
  <si>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</si>
  <si>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</si>
  <si>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</si>
  <si>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</si>
  <si>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</si>
  <si>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</si>
  <si>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</si>
  <si>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</si>
  <si>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</si>
  <si>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</si>
  <si>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</si>
  <si>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</si>
  <si>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</si>
  <si>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</si>
  <si>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</si>
  <si>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</si>
  <si>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</si>
  <si>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</si>
  <si>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</si>
  <si>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</si>
  <si>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</si>
  <si>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</si>
  <si>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</si>
  <si>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</si>
  <si>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</si>
  <si>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</si>
  <si>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</si>
  <si>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</si>
  <si>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</si>
  <si>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</si>
  <si>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</si>
  <si>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</si>
  <si>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</si>
  <si>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</si>
  <si>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</si>
  <si>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</si>
  <si>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</si>
  <si>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</si>
  <si>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</si>
  <si>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</si>
  <si>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</si>
  <si>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</si>
  <si>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</si>
  <si>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</si>
  <si>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</si>
  <si>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</si>
  <si>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</si>
  <si>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</si>
  <si>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</si>
  <si>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</si>
  <si>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</si>
  <si>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</si>
  <si>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</si>
  <si>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</si>
  <si>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</si>
  <si>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</si>
  <si>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</si>
  <si>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</si>
  <si>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</si>
  <si>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</si>
  <si>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</si>
  <si>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</si>
  <si>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</si>
  <si>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</si>
  <si>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</si>
  <si>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</si>
  <si>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</si>
  <si>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</si>
  <si>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</si>
  <si>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</si>
  <si>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</si>
  <si>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</si>
  <si>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</si>
  <si>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</si>
  <si>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</si>
  <si>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</si>
  <si>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</si>
  <si>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</si>
  <si>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</si>
  <si>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</si>
  <si>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</si>
  <si>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</si>
  <si>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</si>
  <si>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</si>
  <si>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</si>
  <si>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</si>
  <si>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</si>
  <si>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</si>
  <si>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</si>
  <si>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</si>
  <si>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</si>
  <si>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</si>
  <si>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</si>
  <si>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</si>
  <si>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</si>
  <si>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</si>
  <si>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</si>
  <si>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</si>
  <si>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</si>
  <si>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</si>
  <si>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</si>
  <si>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</si>
  <si>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</si>
  <si>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</si>
  <si>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</si>
  <si>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</si>
  <si>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</si>
  <si>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</si>
  <si>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</si>
  <si>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</si>
  <si>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</si>
  <si>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</si>
  <si>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</si>
  <si>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</si>
  <si>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</si>
  <si>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</si>
  <si>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</si>
  <si>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</si>
  <si>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</si>
  <si>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</si>
  <si>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</si>
  <si>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</si>
  <si>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</si>
  <si>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</si>
  <si>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</si>
  <si>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</si>
  <si>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</si>
  <si>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</si>
  <si>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</si>
  <si>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</si>
  <si>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</si>
  <si>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</si>
  <si>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</si>
  <si>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</si>
  <si>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</si>
  <si>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</si>
  <si>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</si>
  <si>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</si>
  <si>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</si>
  <si>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</si>
  <si>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</si>
  <si>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</si>
  <si>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</si>
  <si>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</si>
  <si>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</si>
  <si>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</si>
  <si>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</si>
  <si>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</si>
  <si>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</si>
  <si>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</si>
  <si>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</si>
  <si>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</si>
  <si>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</si>
  <si>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</si>
  <si>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</si>
  <si>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</si>
  <si>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</si>
  <si>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</si>
  <si>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</si>
  <si>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</si>
  <si>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</si>
  <si>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</si>
  <si>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</si>
  <si>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</si>
  <si>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</si>
  <si>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</si>
  <si>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</si>
  <si>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</si>
  <si>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</si>
  <si>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</si>
  <si>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</si>
  <si>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</si>
  <si>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</si>
  <si>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</si>
  <si>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</si>
  <si>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</si>
  <si>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</si>
  <si>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</si>
  <si>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</si>
  <si>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</si>
  <si>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</si>
  <si>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</si>
  <si>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</si>
  <si>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</si>
  <si>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</si>
  <si>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</si>
  <si>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</si>
  <si>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</si>
  <si>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</si>
  <si>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</si>
  <si>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</si>
  <si>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</si>
  <si>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</si>
  <si>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</si>
  <si>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</si>
  <si>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</si>
  <si>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</si>
  <si>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</si>
  <si>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</si>
  <si>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</si>
  <si>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</si>
  <si>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</si>
  <si>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</si>
  <si>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</si>
  <si>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</si>
  <si>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</si>
  <si>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</si>
  <si>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</si>
  <si>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</si>
  <si>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</si>
  <si>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</si>
  <si>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</si>
  <si>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</si>
  <si>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</si>
  <si>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</si>
  <si>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</si>
  <si>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</si>
  <si>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</si>
  <si>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</si>
  <si>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</si>
  <si>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</si>
  <si>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</si>
  <si>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</si>
  <si>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</si>
  <si>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</si>
  <si>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</si>
  <si>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</si>
  <si>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</si>
  <si>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</si>
  <si>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</si>
  <si>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</si>
  <si>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</si>
  <si>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</si>
  <si>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</si>
  <si>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</si>
  <si>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</si>
  <si>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</si>
  <si>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</si>
  <si>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</si>
  <si>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</si>
  <si>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</si>
  <si>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</si>
  <si>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</si>
  <si>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</si>
  <si>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</si>
  <si>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</si>
  <si>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</si>
  <si>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</si>
  <si>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</si>
  <si>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</si>
  <si>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</si>
  <si>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</si>
  <si>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</si>
  <si>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</si>
  <si>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</si>
  <si>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</si>
  <si>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</si>
  <si>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</si>
  <si>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</si>
  <si>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</si>
  <si>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</si>
  <si>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</si>
  <si>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</si>
  <si>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</si>
  <si>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</si>
  <si>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</si>
  <si>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</si>
  <si>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</si>
  <si>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</si>
  <si>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</si>
  <si>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</si>
  <si>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</si>
  <si>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</si>
  <si>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</si>
  <si>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</si>
  <si>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</si>
  <si>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</si>
  <si>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</si>
  <si>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</si>
  <si>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</si>
  <si>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</si>
  <si>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</si>
  <si>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</si>
  <si>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</si>
  <si>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</si>
  <si>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</si>
  <si>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</si>
  <si>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</si>
  <si>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</si>
  <si>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</si>
  <si>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</si>
  <si>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</si>
  <si>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</si>
  <si>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</si>
  <si>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</si>
  <si>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</si>
  <si>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</si>
  <si>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</si>
  <si>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</si>
  <si>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</si>
  <si>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</si>
  <si>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</si>
  <si>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</si>
  <si>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</si>
  <si>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</si>
  <si>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</si>
  <si>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</si>
  <si>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</si>
  <si>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</si>
  <si>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</si>
  <si>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</si>
  <si>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</si>
  <si>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</si>
  <si>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</si>
  <si>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</si>
  <si>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</si>
  <si>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</si>
  <si>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</si>
  <si>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</si>
  <si>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</si>
  <si>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</si>
  <si>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</si>
  <si>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</si>
  <si>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</si>
  <si>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</si>
  <si>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</si>
  <si>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</si>
  <si>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</si>
  <si>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</si>
  <si>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</si>
  <si>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</si>
  <si>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</si>
  <si>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</si>
  <si>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</si>
  <si>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</si>
  <si>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</si>
  <si>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</si>
  <si>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</si>
  <si>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</si>
  <si>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</si>
  <si>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</si>
  <si>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</si>
  <si>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</si>
  <si>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</si>
  <si>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</si>
  <si>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</si>
  <si>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</si>
  <si>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</si>
  <si>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</si>
  <si>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</si>
  <si>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</si>
  <si>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</si>
  <si>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</si>
  <si>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</si>
  <si>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</si>
  <si>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</si>
  <si>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</si>
  <si>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</si>
  <si>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</si>
  <si>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</si>
  <si>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</si>
  <si>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</si>
  <si>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</si>
  <si>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</si>
  <si>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</si>
  <si>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</si>
  <si>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</si>
  <si>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</si>
  <si>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</si>
  <si>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</si>
  <si>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</si>
  <si>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</si>
  <si>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</si>
  <si>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</si>
  <si>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</si>
  <si>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</si>
  <si>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</si>
  <si>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</si>
  <si>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</si>
  <si>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</si>
  <si>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</si>
  <si>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</si>
  <si>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</si>
  <si>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</si>
  <si>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</si>
  <si>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</si>
  <si>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</si>
  <si>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</si>
  <si>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</si>
  <si>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</si>
  <si>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</si>
  <si>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</si>
  <si>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</si>
  <si>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</si>
  <si>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</si>
  <si>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</si>
  <si>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</si>
  <si>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</si>
  <si>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</si>
  <si>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</si>
  <si>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</si>
  <si>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</si>
  <si>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</si>
  <si>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</si>
  <si>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</si>
  <si>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</si>
  <si>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</si>
  <si>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</si>
  <si>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</si>
  <si>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</si>
  <si>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</si>
  <si>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</si>
  <si>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</si>
  <si>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</si>
  <si>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</si>
  <si>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</si>
  <si>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</si>
  <si>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</si>
  <si>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</si>
  <si>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</si>
  <si>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</si>
  <si>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</si>
  <si>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</si>
  <si>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</si>
  <si>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</si>
  <si>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</si>
  <si>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</si>
  <si>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</si>
  <si>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</si>
  <si>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</si>
  <si>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</si>
  <si>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</si>
  <si>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</si>
  <si>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</si>
  <si>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</si>
  <si>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</si>
  <si>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</si>
  <si>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</si>
  <si>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</si>
  <si>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</si>
  <si>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</si>
  <si>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</si>
  <si>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</si>
  <si>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</si>
  <si>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</si>
  <si>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</si>
  <si>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</si>
  <si>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</si>
  <si>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</si>
  <si>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</si>
  <si>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</si>
  <si>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</si>
  <si>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</si>
  <si>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</si>
  <si>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</si>
  <si>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</si>
  <si>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</si>
  <si>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</si>
  <si>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</si>
  <si>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</si>
  <si>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</si>
  <si>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</si>
  <si>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</si>
  <si>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</si>
  <si>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</si>
  <si>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</si>
  <si>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</si>
  <si>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</si>
  <si>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</si>
  <si>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</si>
  <si>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</si>
  <si>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</si>
  <si>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</si>
  <si>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</si>
  <si>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</si>
  <si>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</si>
  <si>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</si>
  <si>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</si>
  <si>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</si>
  <si>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</si>
  <si>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</si>
  <si>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</si>
  <si>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</si>
  <si>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</si>
  <si>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</si>
  <si>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</si>
  <si>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</si>
  <si>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</si>
  <si>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</si>
  <si>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</si>
  <si>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</si>
  <si>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</si>
  <si>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</si>
  <si>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</si>
  <si>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</si>
  <si>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</si>
  <si>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</si>
  <si>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</si>
  <si>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</si>
  <si>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</si>
  <si>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</si>
  <si>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</si>
  <si>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</si>
  <si>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</si>
  <si>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</si>
  <si>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</si>
  <si>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</si>
  <si>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</si>
  <si>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</si>
  <si>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</si>
  <si>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</si>
  <si>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</si>
  <si>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</si>
  <si>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</si>
  <si>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</si>
  <si>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</si>
  <si>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</si>
  <si>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</si>
  <si>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</si>
  <si>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</si>
  <si>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</si>
  <si>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</si>
  <si>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</si>
  <si>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</si>
  <si>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</si>
  <si>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</si>
  <si>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</si>
  <si>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</si>
  <si>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</si>
  <si>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</si>
  <si>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</si>
  <si>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</si>
  <si>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</si>
  <si>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</si>
  <si>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</si>
  <si>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</si>
  <si>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</si>
  <si>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</si>
  <si>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</si>
  <si>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</si>
  <si>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</si>
  <si>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</si>
  <si>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</si>
  <si>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</si>
  <si>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</si>
  <si>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</si>
  <si>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</si>
  <si>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</si>
  <si>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</si>
  <si>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</si>
  <si>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</si>
  <si>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</si>
  <si>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</si>
  <si>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</si>
  <si>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</si>
  <si>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</si>
  <si>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</si>
  <si>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</si>
  <si>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</si>
  <si>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</si>
  <si>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</si>
  <si>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</si>
  <si>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</si>
  <si>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</si>
  <si>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</si>
  <si>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</si>
  <si>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</si>
  <si>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</si>
  <si>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</si>
  <si>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</si>
  <si>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</si>
  <si>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</si>
  <si>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</si>
  <si>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</si>
  <si>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</si>
  <si>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</si>
  <si>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</si>
  <si>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</si>
  <si>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</si>
  <si>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</si>
  <si>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</si>
  <si>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</si>
  <si>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</si>
  <si>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</si>
  <si>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</si>
  <si>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</si>
  <si>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</si>
  <si>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</si>
  <si>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</si>
  <si>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</si>
  <si>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</si>
  <si>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</si>
  <si>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</si>
  <si>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</si>
  <si>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</si>
  <si>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</si>
  <si>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</si>
  <si>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</si>
  <si>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</si>
  <si>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</si>
  <si>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</si>
  <si>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</si>
  <si>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</si>
  <si>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</si>
  <si>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</si>
  <si>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</si>
  <si>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</si>
  <si>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</si>
  <si>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</si>
  <si>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</si>
  <si>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</si>
  <si>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</si>
  <si>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</si>
  <si>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</si>
  <si>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</si>
  <si>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</si>
  <si>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</si>
  <si>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</si>
  <si>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</si>
  <si>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</si>
  <si>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</si>
  <si>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</si>
  <si>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</si>
  <si>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</si>
  <si>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</si>
  <si>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</si>
  <si>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</si>
  <si>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</si>
  <si>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</si>
  <si>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</si>
  <si>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</si>
  <si>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</si>
  <si>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</si>
  <si>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</si>
  <si>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</si>
  <si>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</si>
  <si>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</si>
  <si>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</si>
  <si>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</si>
  <si>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</si>
  <si>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</si>
  <si>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</si>
  <si>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</si>
  <si>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</si>
  <si>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</si>
  <si>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</si>
  <si>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</si>
  <si>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</si>
  <si>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</si>
  <si>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</si>
  <si>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</si>
  <si>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</si>
  <si>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</si>
  <si>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</si>
  <si>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</si>
  <si>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</si>
  <si>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</si>
  <si>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</si>
  <si>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</si>
  <si>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</si>
  <si>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</si>
  <si>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</si>
  <si>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</si>
  <si>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</si>
  <si>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</si>
  <si>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</si>
  <si>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</si>
  <si>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</si>
  <si>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</si>
  <si>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</si>
  <si>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</si>
  <si>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</si>
  <si>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</si>
  <si>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</si>
  <si>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</si>
  <si>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</si>
  <si>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</si>
  <si>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</si>
  <si>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</si>
  <si>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</si>
  <si>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</si>
  <si>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</si>
  <si>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</si>
  <si>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</si>
  <si>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</si>
  <si>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</si>
  <si>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</si>
  <si>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</si>
  <si>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</si>
  <si>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</si>
  <si>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</si>
  <si>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</si>
  <si>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</si>
  <si>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</si>
  <si>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</si>
  <si>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</si>
  <si>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</si>
  <si>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</si>
  <si>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</si>
  <si>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</si>
  <si>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</si>
  <si>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</si>
  <si>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</si>
  <si>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</si>
  <si>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</si>
  <si>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</si>
  <si>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</si>
  <si>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</si>
  <si>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</si>
  <si>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</si>
  <si>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</si>
  <si>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</si>
  <si>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</si>
  <si>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</si>
  <si>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</si>
  <si>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</si>
  <si>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</si>
  <si>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</si>
  <si>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</si>
  <si>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</si>
  <si>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</si>
  <si>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</si>
  <si>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</si>
  <si>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</si>
  <si>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</si>
  <si>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</si>
  <si>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</si>
  <si>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</si>
  <si>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</si>
  <si>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</si>
  <si>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</si>
  <si>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</si>
  <si>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</si>
  <si>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</si>
  <si>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</si>
  <si>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</si>
  <si>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</si>
  <si>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</si>
  <si>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</si>
  <si>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</si>
  <si>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</si>
  <si>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</si>
  <si>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</si>
  <si>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</si>
  <si>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</si>
  <si>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</si>
  <si>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</si>
  <si>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</si>
  <si>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</si>
  <si>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</si>
  <si>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</si>
  <si>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</si>
  <si>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</si>
  <si>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</si>
  <si>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</si>
  <si>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</si>
  <si>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</si>
  <si>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</si>
  <si>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</si>
  <si>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</si>
  <si>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</si>
  <si>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</si>
  <si>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</si>
  <si>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</si>
  <si>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</si>
  <si>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</si>
  <si>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</si>
  <si>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</si>
  <si>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</si>
  <si>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</si>
  <si>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</si>
  <si>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</si>
  <si>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</si>
  <si>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</si>
  <si>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</si>
  <si>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</si>
  <si>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</si>
  <si>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</si>
  <si>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</si>
  <si>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</si>
  <si>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</si>
  <si>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</si>
  <si>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</si>
  <si>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</si>
  <si>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</si>
  <si>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</si>
  <si>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</si>
  <si>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</si>
  <si>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</si>
  <si>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</si>
  <si>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</si>
  <si>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</si>
  <si>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</si>
  <si>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</si>
  <si>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</si>
  <si>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</si>
  <si>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</si>
  <si>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</si>
  <si>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</si>
  <si>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</si>
  <si>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</si>
  <si>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</si>
  <si>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</si>
  <si>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</si>
  <si>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</si>
  <si>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</si>
  <si>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</si>
  <si>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</si>
  <si>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</si>
  <si>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</si>
  <si>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</si>
  <si>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</si>
  <si>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</si>
  <si>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</si>
  <si>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</si>
  <si>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</si>
  <si>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</si>
  <si>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</si>
  <si>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</si>
  <si>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</si>
  <si>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</si>
  <si>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</si>
  <si>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</si>
  <si>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</si>
  <si>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</si>
  <si>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</si>
  <si>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</si>
  <si>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</si>
  <si>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</si>
  <si>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</si>
  <si>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</si>
  <si>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</si>
  <si>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</si>
  <si>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</si>
  <si>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</si>
  <si>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</si>
  <si>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</si>
  <si>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</si>
  <si>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</si>
  <si>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</si>
  <si>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</si>
  <si>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</si>
  <si>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</si>
  <si>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</si>
  <si>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</si>
  <si>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</si>
  <si>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</si>
  <si>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</si>
  <si>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</si>
  <si>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</si>
  <si>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</si>
  <si>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</si>
  <si>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</si>
  <si>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</si>
  <si>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</si>
  <si>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</si>
  <si>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</si>
  <si>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</si>
  <si>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</si>
  <si>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</si>
  <si>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</si>
  <si>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</si>
  <si>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</si>
  <si>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</si>
  <si>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</si>
  <si>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</si>
  <si>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</si>
  <si>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</si>
  <si>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</si>
  <si>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</si>
  <si>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</si>
  <si>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</si>
  <si>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</si>
  <si>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</si>
  <si>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</si>
  <si>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</si>
  <si>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</si>
  <si>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</si>
  <si>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</si>
  <si>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</si>
  <si>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</si>
  <si>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</si>
  <si>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</si>
  <si>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</si>
  <si>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</si>
  <si>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</si>
  <si>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</si>
  <si>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</si>
  <si>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</si>
  <si>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</si>
  <si>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</si>
  <si>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</si>
  <si>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</si>
  <si>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</si>
  <si>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</si>
  <si>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</si>
  <si>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</si>
  <si>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</si>
  <si>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</si>
  <si>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</si>
  <si>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</si>
  <si>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</si>
  <si>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</si>
  <si>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</si>
  <si>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</si>
  <si>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</si>
  <si>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</si>
  <si>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</si>
  <si>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</si>
  <si>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</si>
  <si>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</si>
  <si>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</si>
  <si>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</si>
  <si>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</si>
  <si>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</si>
  <si>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</si>
  <si>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</si>
  <si>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</si>
  <si>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</si>
  <si>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</si>
  <si>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</si>
  <si>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</si>
  <si>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</si>
  <si>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</si>
  <si>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</si>
  <si>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</si>
  <si>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</si>
  <si>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</si>
  <si>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</si>
  <si>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</si>
  <si>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</si>
  <si>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</si>
  <si>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</si>
  <si>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</si>
  <si>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</si>
  <si>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</si>
  <si>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</si>
  <si>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</si>
  <si>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</si>
  <si>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</si>
  <si>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</si>
  <si>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</si>
  <si>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</si>
  <si>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</si>
  <si>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</si>
  <si>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</si>
  <si>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</si>
  <si>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</si>
  <si>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</si>
  <si>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</si>
  <si>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</si>
  <si>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</si>
  <si>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</si>
  <si>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</si>
  <si>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</si>
  <si>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</si>
  <si>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</si>
  <si>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</si>
  <si>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</si>
  <si>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</si>
  <si>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</si>
  <si>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</si>
  <si>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</si>
  <si>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</si>
  <si>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</si>
  <si>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</si>
  <si>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</si>
  <si>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</si>
  <si>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</si>
  <si>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</si>
  <si>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</si>
  <si>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</si>
  <si>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</si>
  <si>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</si>
  <si>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</si>
  <si>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</si>
  <si>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</si>
  <si>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</si>
  <si>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</si>
  <si>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</si>
  <si>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</si>
  <si>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</si>
  <si>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</si>
  <si>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</si>
  <si>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</si>
  <si>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</si>
  <si>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</si>
  <si>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</si>
  <si>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</si>
  <si>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</si>
  <si>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</si>
  <si>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</si>
  <si>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</si>
  <si>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</si>
  <si>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</si>
  <si>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</si>
  <si>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</si>
  <si>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</si>
  <si>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</si>
  <si>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</si>
  <si>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</si>
  <si>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</si>
  <si>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</si>
  <si>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</si>
  <si>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</si>
  <si>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</si>
  <si>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</si>
  <si>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</si>
  <si>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</si>
  <si>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</si>
  <si>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</si>
  <si>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</si>
  <si>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</si>
  <si>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</si>
  <si>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</si>
  <si>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</si>
  <si>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</si>
  <si>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</si>
  <si>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</si>
  <si>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</si>
  <si>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</si>
  <si>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</si>
  <si>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</si>
  <si>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</si>
  <si>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</si>
  <si>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</si>
  <si>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</si>
  <si>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</si>
  <si>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</si>
  <si>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</si>
  <si>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</si>
  <si>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</si>
  <si>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</si>
  <si>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</si>
  <si>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</si>
  <si>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</si>
  <si>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</si>
  <si>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</si>
  <si>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</si>
  <si>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</si>
  <si>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</si>
  <si>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</si>
  <si>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</si>
  <si>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</si>
  <si>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</si>
  <si>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</si>
  <si>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</si>
  <si>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</si>
  <si>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</si>
  <si>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</si>
  <si>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</si>
  <si>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</si>
  <si>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</si>
  <si>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</si>
  <si>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</si>
  <si>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</si>
  <si>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</si>
  <si>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</si>
  <si>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</si>
  <si>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</si>
  <si>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</si>
  <si>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</si>
  <si>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</si>
  <si>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</si>
  <si>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</si>
  <si>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</si>
  <si>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</si>
  <si>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</si>
  <si>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</si>
  <si>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</si>
  <si>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</si>
  <si>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</si>
  <si>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</si>
  <si>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</si>
  <si>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</si>
  <si>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</si>
  <si>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</si>
  <si>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</si>
  <si>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</si>
  <si>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</si>
  <si>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</si>
  <si>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</si>
  <si>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</si>
  <si>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</si>
  <si>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</si>
  <si>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</si>
  <si>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</si>
  <si>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</si>
  <si>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</si>
  <si>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</si>
  <si>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</si>
  <si>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</si>
  <si>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</si>
  <si>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</si>
  <si>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</si>
  <si>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</si>
  <si>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</si>
  <si>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</si>
  <si>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</si>
  <si>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</si>
  <si>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</si>
  <si>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</si>
  <si>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</si>
  <si>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</si>
  <si>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</si>
  <si>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</si>
  <si>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</si>
  <si>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</si>
  <si>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</si>
  <si>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</si>
  <si>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</si>
  <si>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</si>
  <si>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</si>
  <si>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</si>
  <si>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</si>
  <si>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</si>
  <si>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</si>
  <si>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</si>
  <si>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</si>
  <si>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</si>
  <si>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</si>
  <si>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</si>
  <si>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</si>
  <si>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</si>
  <si>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</si>
  <si>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</si>
  <si>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</si>
  <si>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</si>
  <si>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</si>
  <si>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</si>
  <si>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</si>
  <si>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</si>
  <si>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</si>
  <si>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</si>
  <si>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</si>
  <si>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</si>
  <si>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</si>
  <si>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</si>
  <si>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</si>
  <si>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</si>
  <si>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</si>
  <si>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</si>
  <si>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</si>
  <si>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</si>
  <si>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</si>
  <si>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</si>
  <si>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</si>
  <si>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</si>
  <si>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</si>
  <si>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</si>
  <si>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</si>
  <si>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</si>
  <si>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</si>
  <si>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</si>
  <si>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</si>
  <si>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</si>
  <si>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</si>
  <si>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</si>
  <si>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</si>
  <si>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</si>
  <si>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</si>
  <si>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</si>
  <si>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</si>
  <si>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</si>
  <si>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</si>
  <si>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</si>
  <si>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</si>
  <si>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</si>
  <si>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</si>
  <si>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</si>
  <si>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</si>
  <si>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</si>
  <si>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</si>
  <si>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</si>
  <si>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</si>
  <si>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</si>
  <si>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</si>
  <si>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</si>
  <si>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</si>
  <si>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</si>
  <si>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</si>
  <si>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</si>
  <si>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</si>
  <si>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</si>
  <si>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</si>
  <si>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</si>
  <si>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</si>
  <si>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</si>
  <si>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</si>
  <si>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</si>
  <si>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</si>
  <si>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</si>
  <si>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</si>
  <si>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</si>
  <si>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</si>
  <si>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</si>
  <si>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</si>
  <si>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</si>
  <si>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</si>
  <si>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</si>
  <si>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</si>
  <si>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</si>
  <si>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</si>
  <si>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</si>
  <si>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</si>
  <si>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</si>
  <si>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</si>
  <si>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</si>
  <si>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</si>
  <si>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</si>
  <si>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</si>
  <si>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</si>
  <si>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</si>
  <si>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</si>
  <si>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</si>
  <si>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</si>
  <si>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</si>
  <si>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</si>
  <si>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</si>
  <si>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</si>
  <si>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</si>
  <si>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</si>
  <si>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</si>
  <si>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</si>
  <si>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</si>
  <si>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</si>
  <si>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</si>
  <si>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</si>
  <si>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</si>
  <si>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</si>
  <si>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</si>
  <si>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</si>
  <si>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</si>
  <si>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</si>
  <si>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</si>
  <si>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</si>
  <si>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</si>
  <si>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</si>
  <si>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</si>
  <si>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</si>
  <si>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</si>
  <si>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</si>
  <si>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</si>
  <si>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</si>
  <si>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</si>
  <si>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</si>
  <si>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</si>
  <si>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</si>
  <si>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</si>
  <si>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</si>
  <si>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</si>
  <si>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</si>
  <si>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</si>
  <si>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</si>
  <si>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</si>
  <si>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</si>
  <si>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</si>
  <si>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</si>
  <si>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</si>
  <si>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</si>
  <si>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</si>
  <si>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</si>
  <si>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</si>
  <si>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</si>
  <si>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</si>
  <si>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</si>
  <si>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</si>
  <si>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</si>
  <si>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</si>
  <si>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</si>
  <si>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</si>
  <si>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</si>
  <si>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</si>
  <si>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</si>
  <si>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</si>
  <si>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</si>
  <si>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</si>
  <si>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</si>
  <si>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</si>
  <si>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</si>
  <si>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</si>
  <si>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</si>
  <si>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</si>
  <si>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</si>
  <si>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</si>
  <si>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</si>
  <si>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</si>
  <si>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</si>
  <si>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</si>
  <si>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</si>
  <si>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</si>
  <si>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</si>
  <si>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</si>
  <si>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</si>
  <si>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</si>
  <si>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</si>
  <si>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</si>
  <si>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</si>
  <si>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</si>
  <si>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</si>
  <si>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</si>
  <si>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</si>
  <si>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</si>
  <si>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</si>
  <si>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</si>
  <si>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</si>
  <si>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</si>
  <si>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</si>
  <si>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</si>
  <si>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</si>
  <si>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</si>
  <si>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</si>
  <si>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</si>
  <si>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</si>
  <si>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</si>
  <si>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</si>
  <si>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</si>
  <si>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</si>
  <si>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</si>
  <si>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</si>
  <si>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</si>
  <si>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</si>
  <si>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</si>
  <si>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</si>
  <si>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</si>
  <si>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</si>
  <si>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</si>
  <si>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</si>
  <si>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</si>
  <si>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</si>
  <si>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</si>
  <si>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</si>
  <si>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</si>
  <si>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</si>
  <si>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</si>
  <si>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</si>
  <si>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</si>
  <si>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</si>
  <si>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</si>
  <si>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</si>
  <si>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</si>
  <si>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</si>
  <si>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</si>
  <si>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</si>
  <si>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</si>
  <si>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</si>
  <si>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</si>
  <si>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</si>
  <si>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</si>
  <si>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</si>
  <si>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</si>
  <si>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</si>
  <si>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</si>
  <si>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</si>
  <si>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</si>
  <si>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</si>
  <si>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</si>
  <si>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</si>
  <si>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</si>
  <si>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</si>
  <si>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</si>
  <si>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</si>
  <si>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</si>
  <si>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</si>
  <si>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</si>
  <si>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</si>
  <si>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</si>
  <si>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</si>
  <si>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</si>
  <si>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</si>
  <si>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</si>
  <si>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</si>
  <si>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</si>
  <si>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</si>
  <si>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</si>
  <si>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</si>
  <si>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</si>
  <si>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</si>
  <si>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</si>
  <si>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</si>
  <si>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</si>
  <si>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</si>
  <si>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</si>
  <si>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</si>
  <si>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</si>
  <si>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</si>
  <si>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</si>
  <si>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</si>
  <si>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</si>
  <si>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</si>
  <si>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</si>
  <si>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</si>
  <si>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</si>
  <si>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</si>
  <si>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</si>
  <si>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</si>
  <si>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</si>
  <si>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</si>
  <si>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</si>
  <si>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</si>
  <si>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</si>
  <si>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</si>
  <si>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</si>
  <si>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</si>
  <si>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</si>
  <si>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</si>
  <si>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</si>
  <si>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</si>
  <si>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</si>
  <si>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</si>
  <si>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</si>
  <si>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</si>
  <si>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</si>
  <si>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</si>
  <si>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</si>
  <si>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</si>
  <si>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</si>
  <si>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</si>
  <si>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</si>
  <si>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</si>
  <si>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</si>
  <si>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</si>
  <si>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</si>
  <si>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</si>
  <si>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</si>
  <si>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</si>
  <si>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</si>
  <si>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</si>
  <si>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</si>
  <si>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</si>
  <si>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</si>
  <si>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</si>
  <si>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</si>
  <si>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</si>
  <si>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</si>
  <si>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</si>
  <si>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</si>
  <si>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</si>
  <si>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</si>
  <si>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</si>
  <si>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</si>
  <si>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</si>
  <si>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</si>
  <si>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</si>
  <si>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</si>
  <si>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</si>
  <si>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</si>
  <si>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</si>
  <si>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</si>
  <si>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</si>
  <si>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</si>
  <si>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</si>
  <si>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</si>
  <si>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</si>
  <si>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</si>
  <si>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</si>
  <si>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</si>
  <si>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</si>
  <si>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</si>
  <si>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</si>
  <si>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</si>
  <si>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</si>
  <si>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</si>
  <si>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</si>
  <si>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</si>
  <si>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</si>
  <si>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</si>
  <si>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</si>
  <si>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</si>
  <si>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</si>
  <si>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</si>
  <si>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</si>
  <si>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</si>
  <si>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</si>
  <si>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</si>
  <si>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</si>
  <si>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</si>
  <si>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</si>
  <si>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</si>
  <si>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</si>
  <si>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</si>
  <si>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</si>
  <si>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</si>
  <si>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</si>
  <si>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</si>
  <si>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</si>
  <si>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</si>
  <si>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</si>
  <si>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</si>
  <si>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</si>
  <si>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</si>
  <si>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</si>
  <si>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</si>
  <si>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</si>
  <si>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</si>
  <si>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</si>
  <si>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</si>
  <si>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</si>
  <si>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</si>
  <si>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</si>
  <si>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</si>
  <si>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</si>
  <si>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</si>
  <si>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</si>
  <si>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</si>
  <si>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</si>
  <si>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</si>
  <si>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</si>
  <si>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</si>
  <si>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</si>
  <si>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</si>
  <si>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</si>
  <si>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</si>
  <si>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</si>
  <si>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</si>
  <si>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</si>
  <si>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</si>
  <si>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</si>
  <si>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</si>
  <si>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</si>
  <si>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</si>
  <si>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</si>
  <si>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</si>
  <si>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</si>
  <si>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</si>
  <si>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</si>
  <si>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</si>
  <si>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</si>
  <si>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</si>
  <si>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</si>
  <si>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</si>
  <si>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</si>
  <si>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</si>
  <si>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</si>
  <si>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</si>
  <si>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</si>
  <si>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</si>
  <si>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</si>
  <si>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</si>
  <si>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</si>
  <si>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</si>
  <si>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</si>
  <si>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</si>
  <si>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</si>
  <si>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</si>
  <si>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</si>
  <si>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</si>
  <si>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</si>
  <si>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</si>
  <si>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</si>
  <si>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</si>
  <si>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</si>
  <si>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</si>
  <si>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</si>
  <si>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</si>
  <si>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</si>
  <si>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</si>
  <si>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</si>
  <si>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</si>
  <si>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</si>
  <si>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</si>
  <si>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</si>
  <si>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</si>
  <si>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</si>
  <si>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</si>
  <si>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</si>
  <si>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</si>
  <si>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</si>
  <si>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</si>
  <si>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</si>
  <si>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</si>
  <si>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</si>
  <si>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</si>
  <si>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</si>
  <si>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</si>
  <si>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</si>
  <si>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</si>
  <si>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</si>
  <si>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</si>
  <si>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</si>
  <si>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</si>
  <si>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</si>
  <si>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</si>
  <si>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</si>
  <si>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</si>
  <si>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</si>
  <si>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</si>
  <si>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</si>
  <si>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</si>
  <si>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</si>
  <si>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</si>
  <si>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</si>
  <si>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</si>
  <si>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</si>
  <si>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</si>
  <si>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</si>
  <si>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</si>
  <si>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</si>
  <si>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</si>
  <si>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</si>
  <si>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</si>
  <si>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</si>
  <si>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</si>
  <si>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</si>
  <si>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</si>
  <si>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</si>
  <si>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</si>
  <si>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</si>
  <si>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</si>
  <si>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</si>
  <si>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</si>
  <si>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</si>
  <si>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</si>
  <si>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</si>
  <si>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</si>
  <si>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</si>
  <si>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</si>
  <si>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</si>
  <si>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</si>
  <si>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</si>
  <si>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</si>
  <si>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</si>
  <si>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</si>
  <si>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</si>
  <si>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</si>
  <si>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</si>
  <si>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</si>
  <si>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</si>
  <si>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</si>
  <si>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</si>
  <si>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</si>
  <si>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</si>
  <si>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</si>
  <si>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</si>
  <si>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</si>
  <si>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</si>
  <si>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</si>
  <si>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</si>
  <si>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</si>
  <si>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</si>
  <si>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</si>
  <si>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</si>
  <si>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</si>
  <si>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</si>
  <si>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</si>
  <si>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</si>
  <si>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</si>
  <si>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</si>
  <si>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</si>
  <si>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</si>
  <si>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</si>
  <si>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</si>
  <si>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</si>
  <si>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</si>
  <si>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</si>
  <si>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</si>
  <si>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</si>
  <si>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</si>
  <si>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</si>
  <si>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</si>
  <si>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</si>
  <si>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</si>
  <si>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</si>
  <si>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</si>
  <si>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</si>
  <si>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</si>
  <si>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</si>
  <si>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</si>
  <si>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</si>
  <si>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</si>
  <si>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</si>
  <si>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</si>
  <si>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</si>
  <si>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</si>
  <si>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</si>
  <si>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</si>
  <si>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</si>
  <si>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</si>
  <si>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</si>
  <si>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</si>
  <si>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</si>
  <si>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</si>
  <si>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</si>
  <si>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</si>
  <si>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</si>
  <si>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</si>
  <si>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</si>
  <si>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</si>
  <si>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</si>
  <si>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</si>
  <si>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</si>
  <si>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</si>
  <si>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</si>
  <si>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</si>
  <si>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</si>
  <si>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</si>
  <si>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</si>
  <si>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</si>
  <si>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</si>
  <si>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</si>
  <si>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</si>
  <si>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</si>
  <si>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</si>
  <si>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</si>
  <si>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</si>
  <si>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</si>
  <si>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</si>
  <si>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</si>
  <si>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</si>
  <si>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</si>
  <si>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</si>
  <si>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</si>
  <si>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</si>
  <si>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</si>
  <si>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</si>
  <si>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</si>
  <si>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</si>
  <si>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</si>
  <si>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</si>
  <si>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</si>
  <si>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</si>
  <si>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</si>
  <si>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</si>
  <si>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</si>
  <si>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</si>
  <si>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</si>
  <si>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</si>
  <si>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</si>
  <si>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</si>
  <si>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</si>
  <si>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</si>
  <si>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</si>
  <si>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</si>
  <si>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</si>
  <si>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</si>
  <si>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</si>
  <si>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</si>
  <si>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</si>
  <si>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</si>
  <si>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</si>
  <si>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</si>
  <si>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</si>
  <si>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</si>
  <si>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</si>
  <si>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</si>
  <si>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</si>
  <si>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</si>
  <si>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</si>
  <si>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</si>
  <si>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</si>
  <si>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</si>
  <si>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</si>
  <si>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</si>
  <si>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</si>
  <si>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</si>
  <si>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</si>
  <si>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</si>
  <si>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</si>
  <si>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</si>
  <si>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</si>
  <si>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</si>
  <si>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</si>
  <si>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</si>
  <si>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</si>
  <si>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</si>
  <si>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</si>
  <si>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</si>
  <si>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</si>
  <si>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</si>
  <si>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</si>
  <si>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</si>
  <si>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</si>
  <si>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</si>
  <si>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</si>
  <si>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</si>
  <si>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</si>
  <si>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</si>
  <si>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</si>
  <si>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</si>
  <si>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</si>
  <si>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</si>
  <si>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</si>
  <si>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</si>
  <si>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</si>
  <si>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</si>
  <si>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</si>
  <si>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</si>
  <si>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</si>
  <si>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</si>
  <si>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</si>
  <si>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</si>
  <si>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</si>
  <si>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</si>
  <si>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</si>
  <si>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</si>
  <si>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</si>
  <si>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</si>
  <si>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</si>
  <si>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</si>
  <si>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</si>
  <si>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</si>
  <si>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</si>
  <si>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</si>
  <si>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</si>
  <si>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</si>
  <si>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</si>
  <si>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</si>
  <si>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</si>
  <si>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</si>
  <si>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</si>
  <si>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</si>
  <si>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</si>
  <si>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</si>
  <si>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</si>
  <si>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</si>
  <si>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</si>
  <si>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</si>
  <si>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</si>
  <si>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</si>
  <si>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</si>
  <si>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</si>
  <si>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</si>
  <si>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</si>
  <si>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</si>
  <si>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</si>
  <si>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</si>
  <si>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</si>
  <si>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</si>
  <si>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</si>
  <si>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</si>
  <si>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</si>
  <si>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</si>
  <si>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</si>
  <si>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</si>
  <si>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</si>
  <si>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</si>
  <si>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</si>
  <si>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</si>
  <si>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</si>
  <si>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</si>
  <si>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</si>
  <si>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</si>
  <si>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</si>
  <si>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</si>
  <si>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</si>
  <si>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</si>
  <si>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</si>
  <si>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</si>
  <si>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</si>
  <si>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</si>
  <si>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</si>
  <si>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</si>
  <si>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</si>
  <si>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</si>
  <si>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</si>
  <si>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</si>
  <si>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</si>
  <si>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</si>
  <si>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</si>
  <si>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</si>
  <si>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</si>
  <si>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</si>
  <si>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</si>
  <si>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</si>
  <si>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</si>
  <si>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</si>
  <si>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</si>
  <si>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</si>
  <si>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</si>
  <si>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</si>
  <si>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</si>
  <si>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</si>
  <si>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</si>
  <si>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</si>
  <si>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</si>
  <si>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</si>
  <si>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</si>
  <si>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</si>
  <si>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</si>
  <si>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</si>
  <si>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</si>
  <si>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</si>
  <si>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</si>
  <si>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</si>
  <si>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</si>
  <si>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</si>
  <si>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</si>
  <si>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</si>
  <si>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</si>
  <si>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</si>
  <si>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</si>
  <si>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</si>
  <si>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</si>
  <si>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</si>
  <si>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</si>
  <si>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</si>
  <si>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</si>
  <si>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</si>
  <si>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</si>
  <si>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</si>
  <si>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</si>
  <si>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</si>
  <si>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</si>
  <si>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</si>
  <si>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</si>
  <si>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</si>
  <si>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</si>
  <si>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</si>
  <si>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</si>
  <si>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</si>
  <si>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</si>
  <si>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</si>
  <si>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</si>
  <si>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</si>
  <si>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</si>
  <si>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</si>
  <si>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</si>
  <si>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</si>
  <si>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</si>
  <si>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</si>
  <si>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</si>
  <si>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</si>
  <si>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</si>
  <si>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</si>
  <si>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</si>
  <si>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</si>
  <si>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</si>
  <si>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</si>
  <si>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</si>
  <si>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</si>
  <si>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</si>
  <si>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</si>
  <si>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</si>
  <si>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</si>
  <si>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</si>
  <si>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</si>
  <si>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</si>
  <si>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</si>
  <si>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</si>
  <si>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</si>
  <si>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</si>
  <si>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</si>
  <si>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</si>
  <si>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</si>
  <si>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</si>
  <si>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</si>
  <si>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</si>
  <si>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</si>
  <si>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</si>
  <si>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</si>
  <si>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</si>
  <si>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</si>
  <si>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</si>
  <si>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</si>
  <si>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</si>
  <si>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</si>
  <si>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</si>
  <si>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</si>
  <si>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</si>
  <si>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</si>
  <si>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</si>
  <si>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</si>
  <si>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</si>
  <si>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</si>
  <si>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</si>
  <si>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</si>
  <si>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</si>
  <si>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</si>
  <si>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</si>
  <si>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</si>
  <si>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</si>
  <si>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</si>
  <si>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</si>
  <si>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</si>
  <si>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</si>
  <si>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</si>
  <si>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</si>
  <si>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</si>
  <si>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</si>
  <si>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</si>
  <si>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</si>
  <si>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</si>
  <si>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</si>
  <si>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</si>
  <si>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</si>
  <si>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</si>
  <si>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</si>
  <si>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</si>
  <si>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</si>
  <si>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</si>
  <si>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</si>
  <si>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</si>
  <si>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</si>
  <si>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</si>
  <si>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</si>
  <si>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</si>
  <si>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</si>
  <si>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</si>
  <si>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</si>
  <si>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</si>
  <si>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</si>
  <si>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</si>
  <si>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</si>
  <si>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</si>
  <si>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</si>
  <si>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</si>
  <si>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</si>
  <si>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</si>
  <si>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</si>
  <si>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</si>
  <si>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</si>
  <si>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</si>
  <si>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</si>
  <si>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</si>
  <si>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</si>
  <si>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</si>
  <si>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</si>
  <si>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</si>
  <si>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</si>
  <si>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</si>
  <si>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</si>
  <si>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</si>
  <si>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</si>
  <si>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</si>
  <si>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</si>
  <si>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</si>
  <si>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</si>
  <si>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</si>
  <si>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</si>
  <si>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</si>
  <si>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</si>
  <si>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</si>
  <si>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</si>
  <si>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</si>
  <si>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</si>
  <si>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</si>
  <si>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</si>
  <si>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</si>
  <si>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</si>
  <si>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</si>
  <si>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</si>
  <si>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</si>
  <si>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</si>
  <si>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</si>
  <si>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</si>
  <si>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</si>
  <si>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</si>
  <si>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</si>
  <si>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</si>
  <si>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</si>
  <si>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</si>
  <si>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</si>
  <si>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</si>
  <si>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</si>
  <si>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</si>
  <si>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</si>
  <si>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</si>
  <si>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</si>
  <si>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</si>
  <si>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</si>
  <si>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</si>
  <si>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</si>
  <si>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</si>
  <si>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</si>
  <si>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</si>
  <si>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</si>
  <si>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</si>
  <si>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</si>
  <si>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</si>
  <si>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</si>
  <si>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</si>
  <si>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</si>
  <si>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</si>
  <si>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</si>
  <si>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</si>
  <si>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</si>
  <si>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</si>
  <si>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</si>
  <si>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</si>
  <si>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</si>
  <si>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</si>
  <si>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</si>
  <si>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</si>
  <si>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</si>
  <si>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</si>
  <si>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</si>
  <si>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</si>
  <si>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</si>
  <si>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</si>
  <si>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</si>
  <si>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</si>
  <si>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</si>
  <si>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</si>
  <si>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</si>
  <si>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</si>
  <si>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</si>
  <si>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</si>
  <si>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</si>
  <si>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</si>
  <si>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</si>
  <si>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</si>
  <si>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</si>
  <si>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</si>
  <si>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</si>
  <si>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</si>
  <si>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</si>
  <si>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</si>
  <si>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</si>
  <si>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</si>
  <si>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</si>
  <si>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</si>
  <si>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</si>
  <si>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</si>
  <si>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</si>
  <si>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</si>
  <si>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</si>
  <si>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</si>
  <si>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</si>
  <si>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</si>
  <si>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</si>
  <si>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</si>
  <si>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</si>
  <si>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</si>
  <si>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</si>
  <si>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</si>
  <si>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</si>
  <si>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</si>
  <si>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</si>
  <si>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</si>
  <si>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</si>
  <si>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</si>
  <si>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</si>
  <si>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</si>
  <si>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</si>
  <si>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</si>
  <si>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</si>
  <si>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</si>
  <si>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</si>
  <si>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</si>
  <si>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</si>
  <si>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</si>
  <si>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</si>
  <si>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</si>
  <si>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</si>
  <si>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</si>
  <si>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</si>
  <si>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</si>
  <si>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</si>
  <si>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</si>
  <si>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</si>
  <si>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</si>
  <si>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</si>
  <si>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</si>
  <si>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</si>
  <si>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</si>
  <si>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</si>
  <si>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</si>
  <si>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</si>
  <si>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</si>
  <si>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</si>
  <si>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</si>
  <si>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</si>
  <si>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</si>
  <si>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</si>
  <si>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</si>
  <si>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</si>
  <si>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</si>
  <si>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</si>
  <si>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</si>
  <si>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</si>
  <si>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</si>
  <si>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</si>
  <si>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</si>
  <si>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</si>
  <si>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</si>
  <si>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</si>
  <si>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</si>
  <si>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</si>
  <si>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</si>
  <si>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</si>
  <si>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</si>
  <si>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</si>
  <si>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</si>
  <si>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</si>
  <si>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</si>
  <si>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</si>
  <si>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</si>
  <si>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</si>
  <si>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</si>
  <si>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</si>
  <si>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</si>
  <si>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</si>
  <si>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</si>
  <si>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</si>
  <si>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</si>
  <si>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</si>
  <si>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</si>
  <si>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</si>
  <si>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</si>
  <si>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</si>
  <si>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</si>
  <si>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</si>
  <si>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</si>
  <si>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</si>
  <si>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</si>
  <si>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</si>
  <si>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</si>
  <si>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</si>
  <si>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</si>
  <si>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</si>
  <si>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</si>
  <si>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</si>
  <si>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</si>
  <si>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</si>
  <si>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</si>
  <si>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</si>
  <si>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</si>
  <si>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</si>
  <si>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</si>
  <si>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</si>
  <si>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</si>
  <si>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</si>
  <si>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</si>
  <si>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</si>
  <si>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</si>
  <si>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</si>
  <si>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</si>
  <si>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</si>
  <si>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</si>
  <si>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</si>
  <si>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</si>
  <si>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</si>
  <si>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</si>
  <si>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</si>
  <si>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</si>
  <si>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</si>
  <si>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</si>
  <si>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</si>
  <si>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</si>
  <si>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</si>
  <si>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</si>
  <si>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</si>
  <si>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</si>
  <si>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</si>
  <si>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</si>
  <si>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</si>
  <si>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</si>
  <si>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</si>
  <si>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</si>
  <si>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</si>
  <si>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</si>
  <si>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</si>
  <si>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</si>
  <si>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</si>
  <si>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</si>
  <si>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</si>
  <si>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</si>
  <si>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</si>
  <si>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</si>
  <si>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</si>
  <si>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</si>
  <si>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</si>
  <si>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</si>
  <si>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</si>
  <si>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</si>
  <si>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</si>
  <si>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</si>
  <si>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</si>
  <si>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</si>
  <si>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</si>
  <si>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</si>
  <si>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</si>
  <si>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</si>
  <si>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</si>
  <si>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</si>
  <si>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</si>
  <si>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</si>
  <si>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</si>
  <si>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</si>
  <si>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</si>
  <si>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</si>
  <si>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</si>
  <si>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</si>
  <si>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</si>
  <si>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</si>
  <si>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</si>
  <si>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</si>
  <si>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</si>
  <si>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</si>
  <si>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</si>
  <si>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</si>
  <si>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</si>
  <si>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</si>
  <si>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</si>
  <si>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</si>
  <si>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</si>
  <si>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</si>
  <si>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</si>
  <si>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</si>
  <si>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</si>
  <si>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</si>
  <si>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</si>
  <si>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</si>
  <si>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</si>
  <si>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</si>
  <si>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</si>
  <si>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</si>
  <si>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</si>
  <si>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</si>
  <si>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</si>
  <si>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</si>
  <si>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</si>
  <si>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</si>
  <si>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</si>
  <si>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</si>
  <si>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</si>
  <si>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</si>
  <si>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</si>
  <si>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</si>
  <si>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</si>
  <si>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</si>
  <si>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</si>
  <si>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</si>
  <si>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</si>
  <si>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</si>
  <si>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</si>
  <si>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</si>
  <si>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</si>
  <si>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</si>
  <si>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</si>
  <si>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</si>
  <si>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</si>
  <si>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</si>
  <si>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</si>
  <si>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</si>
  <si>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</si>
  <si>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</si>
  <si>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</si>
  <si>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</si>
  <si>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</si>
  <si>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</si>
  <si>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</si>
  <si>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</si>
  <si>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</si>
  <si>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</si>
  <si>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</si>
  <si>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</si>
  <si>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</si>
  <si>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</si>
  <si>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</si>
  <si>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</si>
  <si>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</si>
  <si>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</si>
  <si>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</si>
  <si>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</si>
  <si>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</si>
  <si>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</si>
  <si>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</si>
  <si>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</si>
  <si>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</si>
  <si>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</si>
  <si>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</si>
  <si>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</si>
  <si>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</si>
  <si>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</si>
  <si>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</si>
  <si>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</si>
  <si>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</si>
  <si>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</si>
  <si>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</si>
  <si>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</si>
  <si>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</si>
  <si>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</si>
  <si>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</si>
  <si>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</si>
  <si>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</si>
  <si>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</si>
  <si>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</si>
  <si>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</si>
  <si>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</si>
  <si>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</si>
  <si>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</si>
  <si>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</si>
  <si>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</si>
  <si>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</si>
  <si>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</si>
  <si>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</si>
  <si>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</si>
  <si>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</si>
  <si>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</si>
  <si>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</si>
  <si>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</si>
  <si>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</si>
  <si>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</si>
  <si>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</si>
  <si>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</si>
  <si>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</si>
  <si>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</si>
  <si>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</si>
  <si>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</si>
  <si>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</si>
  <si>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</si>
  <si>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</si>
  <si>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</si>
  <si>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</si>
  <si>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</si>
  <si>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</si>
  <si>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</si>
  <si>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</si>
  <si>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</si>
  <si>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</si>
  <si>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</si>
  <si>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</si>
  <si>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</si>
  <si>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</si>
  <si>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</si>
  <si>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</si>
  <si>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</si>
  <si>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</si>
  <si>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</si>
  <si>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</si>
  <si>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</si>
  <si>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</si>
  <si>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</si>
  <si>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</si>
  <si>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</si>
  <si>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</si>
  <si>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</si>
  <si>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</si>
  <si>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</si>
  <si>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</si>
  <si>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</si>
  <si>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</si>
  <si>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</si>
  <si>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</si>
  <si>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</si>
  <si>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</si>
  <si>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</si>
  <si>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</si>
  <si>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</si>
  <si>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</si>
  <si>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</si>
  <si>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</si>
  <si>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</si>
  <si>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</si>
  <si>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</si>
  <si>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</si>
  <si>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</si>
  <si>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</si>
  <si>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</si>
  <si>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</si>
  <si>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</si>
  <si>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</si>
  <si>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</si>
  <si>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</si>
  <si>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</si>
  <si>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</si>
  <si>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</si>
  <si>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</si>
  <si>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</si>
  <si>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</si>
  <si>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</si>
  <si>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</si>
  <si>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</si>
  <si>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</si>
  <si>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</si>
  <si>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</si>
  <si>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</si>
  <si>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</si>
  <si>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</si>
  <si>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</si>
  <si>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</si>
  <si>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</si>
  <si>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</si>
  <si>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</si>
  <si>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</si>
  <si>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</si>
  <si>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</si>
  <si>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</si>
  <si>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</si>
  <si>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</si>
  <si>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</si>
  <si>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</si>
  <si>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</si>
  <si>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</si>
  <si>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</si>
  <si>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</si>
  <si>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</si>
  <si>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</si>
  <si>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</si>
  <si>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</si>
  <si>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</si>
  <si>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</si>
  <si>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</si>
  <si>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</si>
  <si>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</si>
  <si>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</si>
  <si>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</si>
  <si>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</si>
  <si>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</si>
  <si>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</si>
  <si>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</si>
  <si>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</si>
  <si>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</si>
  <si>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</si>
  <si>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</si>
  <si>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</si>
  <si>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</si>
  <si>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</si>
  <si>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</si>
  <si>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</si>
  <si>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</si>
  <si>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</si>
  <si>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</si>
  <si>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</si>
  <si>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</si>
  <si>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</si>
  <si>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</si>
  <si>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</si>
  <si>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</si>
  <si>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</si>
  <si>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</si>
  <si>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</si>
  <si>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</si>
  <si>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</si>
  <si>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</si>
  <si>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</si>
  <si>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</si>
  <si>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</si>
  <si>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</si>
  <si>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</si>
  <si>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</si>
  <si>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</si>
  <si>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</si>
  <si>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</si>
  <si>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</si>
  <si>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</si>
  <si>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</si>
  <si>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</si>
  <si>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</si>
  <si>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</si>
  <si>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</si>
  <si>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</si>
  <si>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</si>
  <si>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</si>
  <si>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</si>
  <si>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</si>
  <si>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</si>
  <si>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</si>
  <si>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</si>
  <si>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</si>
  <si>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</si>
  <si>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</si>
  <si>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</si>
  <si>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</si>
  <si>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</si>
  <si>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</si>
  <si>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</si>
  <si>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</si>
  <si>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</si>
  <si>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</si>
  <si>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</si>
  <si>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</si>
  <si>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</si>
  <si>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</si>
  <si>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</si>
  <si>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</si>
  <si>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</si>
  <si>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</si>
  <si>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</si>
  <si>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</si>
  <si>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</si>
  <si>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</si>
  <si>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</si>
  <si>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</si>
  <si>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</si>
  <si>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</si>
  <si>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</si>
  <si>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</si>
  <si>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</si>
  <si>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</si>
  <si>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</si>
  <si>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</si>
  <si>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</si>
  <si>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</si>
  <si>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</si>
  <si>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</si>
  <si>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</si>
  <si>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</si>
  <si>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</si>
  <si>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</si>
  <si>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</si>
  <si>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</si>
  <si>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</si>
  <si>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</si>
  <si>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</si>
  <si>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</si>
  <si>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</si>
  <si>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</si>
  <si>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</si>
  <si>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</si>
  <si>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</si>
  <si>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</si>
  <si>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</si>
  <si>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</si>
  <si>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</si>
  <si>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</si>
  <si>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</si>
  <si>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</si>
  <si>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</si>
  <si>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</si>
  <si>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</si>
  <si>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</si>
  <si>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</si>
  <si>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</si>
  <si>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</si>
  <si>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</si>
  <si>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</si>
  <si>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</si>
  <si>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</si>
  <si>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</si>
  <si>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</si>
  <si>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</si>
  <si>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</si>
  <si>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</si>
  <si>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</si>
  <si>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</si>
  <si>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</si>
  <si>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</si>
  <si>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</si>
  <si>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</si>
  <si>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</si>
  <si>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</si>
  <si>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</si>
  <si>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</si>
  <si>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</si>
  <si>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</si>
  <si>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</si>
  <si>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</si>
  <si>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</si>
  <si>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</si>
  <si>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</si>
  <si>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</si>
  <si>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</si>
  <si>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</si>
  <si>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</si>
  <si>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</si>
  <si>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</si>
  <si>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</si>
  <si>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</si>
  <si>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</si>
  <si>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</si>
  <si>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</si>
  <si>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</si>
  <si>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</si>
  <si>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</si>
  <si>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</si>
  <si>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</si>
  <si>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</si>
  <si>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</si>
  <si>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</si>
  <si>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</si>
  <si>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</si>
  <si>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</si>
  <si>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</si>
  <si>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</si>
  <si>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</si>
  <si>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</si>
  <si>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</si>
  <si>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</si>
  <si>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</si>
  <si>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</si>
  <si>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</si>
  <si>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</si>
  <si>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</si>
  <si>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</si>
  <si>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</si>
  <si>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</si>
  <si>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</si>
  <si>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</si>
  <si>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</si>
  <si>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</si>
  <si>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</si>
  <si>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</si>
  <si>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</si>
  <si>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</si>
  <si>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</si>
  <si>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</si>
  <si>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</si>
  <si>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</si>
  <si>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</si>
  <si>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</si>
  <si>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</si>
  <si>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</si>
  <si>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</si>
  <si>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</si>
  <si>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</si>
  <si>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</si>
  <si>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</si>
  <si>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</si>
  <si>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</si>
  <si>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</si>
  <si>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</si>
  <si>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</si>
  <si>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</si>
  <si>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</si>
  <si>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</si>
  <si>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</si>
  <si>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</si>
  <si>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</si>
  <si>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</si>
  <si>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</si>
  <si>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</si>
  <si>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</si>
  <si>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</si>
  <si>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</si>
  <si>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</si>
  <si>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</si>
  <si>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</si>
  <si>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</si>
  <si>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</si>
  <si>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</si>
  <si>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</si>
  <si>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</si>
  <si>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</si>
  <si>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</si>
  <si>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</si>
  <si>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</si>
  <si>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</si>
  <si>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</si>
  <si>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</si>
  <si>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</si>
  <si>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</si>
  <si>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</si>
  <si>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</si>
  <si>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</si>
  <si>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</si>
  <si>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</si>
  <si>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</si>
  <si>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</si>
  <si>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</si>
  <si>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</si>
  <si>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</si>
  <si>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</si>
  <si>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</si>
  <si>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</si>
  <si>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</si>
  <si>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</si>
  <si>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</si>
  <si>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</si>
  <si>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</si>
  <si>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</si>
  <si>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</si>
  <si>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</si>
  <si>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</si>
  <si>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</si>
  <si>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</si>
  <si>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</si>
  <si>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</si>
  <si>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</si>
  <si>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</si>
  <si>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</si>
  <si>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</si>
  <si>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</si>
  <si>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</si>
  <si>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</si>
  <si>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</si>
  <si>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</si>
  <si>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</si>
  <si>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</si>
  <si>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</si>
  <si>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</si>
  <si>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</si>
  <si>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</si>
  <si>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</si>
  <si>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</si>
  <si>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</si>
  <si>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</si>
  <si>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</si>
  <si>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</si>
  <si>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</si>
  <si>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</si>
  <si>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</si>
  <si>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</si>
  <si>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</si>
  <si>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</si>
  <si>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</si>
  <si>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</si>
  <si>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</si>
  <si>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</si>
  <si>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</si>
  <si>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</si>
  <si>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</si>
  <si>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</si>
  <si>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</si>
  <si>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</si>
  <si>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</si>
  <si>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</si>
  <si>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</si>
  <si>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</si>
  <si>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</si>
  <si>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</si>
  <si>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</si>
  <si>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</si>
  <si>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</si>
  <si>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</si>
  <si>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</si>
  <si>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</si>
  <si>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</si>
  <si>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</si>
  <si>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</si>
  <si>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</si>
  <si>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</si>
  <si>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</si>
  <si>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</si>
  <si>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</si>
  <si>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</si>
  <si>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</si>
  <si>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</si>
  <si>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</si>
  <si>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</si>
  <si>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</si>
  <si>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</si>
  <si>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</si>
  <si>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</si>
  <si>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</si>
  <si>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</si>
  <si>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</si>
  <si>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</si>
  <si>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</si>
  <si>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</si>
  <si>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</si>
  <si>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</si>
  <si>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</si>
  <si>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</si>
  <si>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</si>
  <si>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</si>
  <si>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</si>
  <si>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</si>
  <si>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</si>
  <si>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</si>
  <si>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</si>
  <si>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</si>
  <si>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</si>
  <si>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</si>
  <si>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</si>
  <si>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</si>
  <si>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</si>
  <si>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</si>
  <si>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</si>
  <si>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</si>
  <si>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</si>
  <si>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</si>
  <si>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</si>
  <si>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</si>
  <si>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</si>
  <si>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</si>
  <si>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</si>
  <si>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</si>
  <si>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</si>
  <si>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</si>
  <si>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</si>
  <si>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</si>
  <si>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</si>
  <si>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</si>
  <si>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</si>
  <si>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</si>
  <si>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</si>
  <si>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</si>
  <si>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</si>
  <si>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</si>
  <si>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</si>
  <si>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</si>
  <si>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</si>
  <si>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</si>
  <si>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</si>
  <si>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</si>
  <si>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</si>
  <si>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</si>
  <si>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</si>
  <si>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</si>
  <si>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</si>
  <si>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</si>
  <si>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</si>
  <si>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</si>
  <si>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</si>
  <si>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</si>
  <si>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</si>
  <si>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</si>
  <si>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</si>
  <si>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</si>
  <si>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</si>
  <si>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</si>
  <si>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</si>
  <si>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</si>
  <si>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</si>
  <si>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</si>
  <si>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</si>
  <si>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</si>
  <si>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</si>
  <si>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</si>
  <si>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</si>
  <si>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</si>
  <si>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</si>
  <si>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</si>
  <si>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</si>
  <si>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</si>
  <si>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</si>
  <si>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</si>
  <si>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</si>
  <si>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</si>
  <si>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</si>
  <si>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</si>
  <si>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</si>
  <si>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</si>
  <si>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</si>
  <si>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</si>
  <si>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</si>
  <si>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</si>
  <si>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</si>
  <si>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</si>
  <si>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</si>
  <si>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</si>
  <si>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</si>
  <si>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</si>
  <si>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</si>
  <si>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</si>
  <si>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</si>
  <si>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</si>
  <si>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</si>
  <si>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</si>
  <si>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</si>
  <si>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</si>
  <si>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</si>
  <si>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</si>
  <si>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</si>
  <si>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</si>
  <si>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</si>
  <si>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</si>
  <si>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</si>
  <si>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</si>
  <si>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</si>
  <si>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</si>
  <si>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</si>
  <si>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</si>
  <si>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</si>
  <si>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</si>
  <si>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</si>
  <si>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</si>
  <si>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</si>
  <si>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</si>
  <si>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</si>
  <si>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</si>
  <si>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</si>
  <si>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</si>
  <si>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</si>
  <si>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</si>
  <si>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</si>
  <si>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</si>
  <si>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</si>
  <si>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</si>
  <si>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</si>
  <si>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</si>
  <si>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</si>
  <si>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</si>
  <si>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</si>
  <si>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</si>
  <si>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</si>
  <si>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</si>
  <si>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</si>
  <si>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</si>
  <si>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</si>
  <si>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</si>
  <si>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</si>
  <si>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</si>
  <si>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</si>
  <si>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</si>
  <si>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</si>
  <si>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</si>
  <si>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</si>
  <si>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</si>
  <si>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</si>
  <si>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</si>
  <si>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</si>
  <si>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</si>
  <si>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</si>
  <si>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</si>
  <si>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</si>
  <si>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</si>
  <si>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</si>
  <si>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</si>
  <si>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</si>
  <si>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</si>
  <si>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</si>
  <si>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</si>
  <si>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</si>
  <si>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</si>
  <si>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</si>
  <si>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</si>
  <si>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</si>
  <si>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</si>
  <si>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</si>
  <si>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</si>
  <si>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</si>
  <si>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</si>
  <si>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</si>
  <si>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</si>
  <si>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</si>
  <si>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</si>
  <si>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</si>
  <si>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</si>
  <si>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</si>
  <si>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</si>
  <si>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</si>
  <si>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</si>
  <si>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</si>
  <si>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</si>
  <si>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</si>
  <si>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</si>
  <si>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</si>
  <si>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</si>
  <si>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</si>
  <si>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</si>
  <si>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</si>
  <si>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</si>
  <si>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</si>
  <si>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</si>
  <si>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</si>
  <si>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</si>
  <si>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</si>
  <si>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</si>
  <si>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</si>
  <si>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</si>
  <si>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</si>
  <si>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</si>
  <si>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</si>
  <si>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</si>
  <si>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</si>
  <si>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</si>
  <si>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</si>
  <si>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</si>
  <si>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</si>
  <si>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</si>
  <si>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</si>
  <si>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</si>
  <si>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</si>
  <si>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</si>
  <si>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</si>
  <si>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</si>
  <si>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</si>
  <si>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</si>
  <si>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</si>
  <si>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</si>
  <si>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</si>
  <si>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</si>
  <si>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</si>
  <si>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</si>
  <si>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</si>
  <si>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</si>
  <si>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</si>
  <si>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</si>
  <si>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</si>
  <si>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</si>
  <si>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</si>
  <si>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</si>
  <si>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</si>
  <si>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</si>
  <si>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</si>
  <si>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</si>
  <si>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</si>
  <si>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</si>
  <si>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</si>
  <si>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</si>
  <si>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</si>
  <si>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</si>
  <si>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</si>
  <si>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</si>
  <si>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</si>
  <si>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</si>
  <si>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</si>
  <si>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</si>
  <si>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</si>
  <si>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</si>
  <si>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</si>
  <si>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</si>
  <si>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</si>
  <si>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</si>
  <si>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</si>
  <si>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</si>
  <si>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</si>
  <si>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</si>
  <si>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</si>
  <si>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</si>
  <si>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</si>
  <si>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</si>
  <si>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</si>
  <si>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</si>
  <si>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</si>
  <si>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</si>
  <si>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</si>
  <si>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</si>
  <si>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</si>
  <si>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</si>
  <si>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</si>
  <si>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</si>
  <si>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</si>
  <si>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</si>
  <si>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</si>
  <si>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</si>
  <si>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</si>
  <si>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</si>
  <si>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</si>
  <si>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</si>
  <si>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</si>
  <si>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</si>
  <si>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</si>
  <si>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</si>
  <si>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</si>
  <si>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</si>
  <si>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</si>
  <si>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</si>
  <si>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</si>
  <si>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</si>
  <si>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</si>
  <si>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</si>
  <si>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</si>
  <si>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</si>
  <si>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</si>
  <si>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</si>
  <si>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</si>
  <si>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</si>
  <si>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</si>
  <si>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</si>
  <si>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</si>
  <si>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</si>
  <si>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</si>
  <si>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</si>
  <si>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</si>
  <si>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</si>
  <si>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</si>
  <si>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</si>
  <si>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</si>
  <si>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</si>
  <si>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</si>
  <si>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</si>
  <si>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</si>
  <si>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</si>
  <si>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</si>
  <si>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</si>
  <si>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</si>
  <si>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</si>
  <si>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</si>
  <si>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</si>
  <si>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</si>
  <si>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</si>
  <si>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</si>
  <si>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</si>
  <si>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</si>
  <si>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</si>
  <si>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</si>
  <si>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</si>
  <si>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</si>
  <si>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</si>
  <si>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</si>
  <si>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</si>
  <si>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</si>
  <si>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</si>
  <si>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</si>
  <si>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</si>
  <si>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</si>
  <si>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</si>
  <si>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</si>
  <si>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</si>
  <si>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</si>
  <si>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</si>
  <si>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</si>
  <si>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</si>
  <si>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</si>
  <si>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</si>
  <si>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</si>
  <si>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</si>
  <si>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</si>
  <si>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</si>
  <si>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</si>
  <si>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</si>
  <si>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</si>
  <si>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</si>
  <si>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</si>
  <si>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</si>
  <si>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</si>
  <si>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</si>
  <si>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</si>
  <si>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</si>
  <si>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</si>
  <si>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</si>
  <si>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</si>
  <si>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</si>
  <si>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</si>
  <si>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</si>
  <si>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</si>
  <si>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</si>
  <si>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</si>
  <si>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</si>
  <si>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</si>
  <si>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</si>
  <si>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</si>
  <si>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</si>
  <si>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</si>
  <si>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</si>
  <si>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</si>
  <si>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</si>
  <si>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</si>
  <si>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</si>
  <si>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</si>
  <si>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</si>
  <si>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</si>
  <si>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</si>
  <si>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</si>
  <si>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</si>
  <si>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</si>
  <si>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</si>
  <si>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</si>
  <si>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</si>
  <si>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</si>
  <si>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</si>
  <si>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</si>
  <si>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</si>
  <si>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</si>
  <si>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</si>
  <si>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</si>
  <si>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</si>
  <si>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</si>
  <si>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</si>
  <si>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</si>
  <si>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</si>
  <si>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</si>
  <si>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</si>
  <si>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</si>
  <si>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</si>
  <si>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</si>
  <si>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</si>
  <si>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</si>
  <si>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</si>
  <si>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</si>
  <si>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</si>
  <si>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</si>
  <si>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</si>
  <si>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</si>
  <si>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</si>
  <si>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</si>
  <si>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</si>
  <si>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</si>
  <si>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</si>
  <si>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</si>
  <si>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</si>
  <si>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</si>
  <si>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</si>
  <si>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</si>
  <si>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</si>
  <si>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</si>
  <si>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</si>
  <si>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</si>
  <si>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</si>
  <si>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</si>
  <si>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</si>
  <si>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</si>
  <si>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</si>
  <si>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</si>
  <si>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</si>
  <si>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</si>
  <si>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</si>
  <si>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</si>
  <si>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</si>
  <si>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</si>
  <si>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</si>
  <si>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</si>
  <si>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</si>
  <si>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</si>
  <si>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</si>
  <si>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</si>
  <si>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</si>
  <si>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</si>
  <si>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</si>
  <si>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</si>
  <si>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</si>
  <si>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</si>
  <si>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</si>
  <si>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</si>
  <si>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</si>
  <si>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</si>
  <si>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</si>
  <si>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</si>
  <si>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</si>
  <si>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</si>
  <si>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</si>
  <si>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</si>
  <si>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</si>
  <si>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</si>
  <si>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</si>
  <si>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</si>
  <si>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</si>
  <si>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</si>
  <si>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</si>
  <si>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</si>
  <si>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</si>
  <si>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</si>
  <si>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</si>
  <si>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</si>
  <si>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</si>
  <si>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</si>
  <si>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</si>
  <si>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</si>
  <si>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</si>
  <si>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</si>
  <si>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</si>
  <si>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</si>
  <si>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</si>
  <si>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</si>
  <si>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</si>
  <si>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</si>
  <si>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</si>
  <si>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</si>
  <si>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</si>
  <si>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</si>
  <si>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</si>
  <si>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</si>
  <si>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</si>
  <si>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</si>
  <si>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</si>
  <si>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</si>
  <si>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</si>
  <si>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</si>
  <si>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</si>
  <si>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</si>
  <si>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</si>
  <si>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</si>
  <si>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</si>
  <si>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</si>
  <si>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</si>
  <si>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</si>
  <si>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</si>
  <si>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</si>
  <si>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</si>
  <si>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</si>
  <si>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</si>
  <si>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</si>
  <si>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</si>
  <si>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</si>
  <si>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</si>
  <si>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</si>
  <si>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</si>
  <si>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</si>
  <si>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</si>
  <si>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</si>
  <si>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</si>
  <si>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</si>
  <si>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</si>
  <si>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</si>
  <si>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</si>
  <si>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</si>
  <si>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</si>
  <si>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</si>
  <si>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</si>
  <si>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</si>
  <si>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</si>
  <si>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</si>
  <si>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</si>
  <si>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</si>
  <si>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</si>
  <si>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</si>
  <si>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</si>
  <si>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</si>
  <si>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</si>
  <si>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</si>
  <si>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</si>
  <si>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</si>
  <si>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</si>
  <si>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</si>
  <si>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</si>
  <si>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</si>
  <si>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</si>
  <si>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</si>
  <si>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</si>
  <si>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</si>
  <si>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</si>
  <si>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</si>
  <si>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</si>
  <si>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</si>
  <si>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</si>
  <si>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</si>
  <si>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</si>
  <si>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</si>
  <si>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</si>
  <si>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</si>
  <si>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</si>
  <si>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</si>
  <si>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</si>
  <si>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</si>
  <si>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</si>
  <si>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</si>
  <si>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</si>
  <si>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</si>
  <si>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</si>
  <si>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</si>
  <si>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</si>
  <si>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</si>
  <si>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</si>
  <si>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</si>
  <si>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</si>
  <si>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</si>
  <si>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</si>
  <si>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</si>
  <si>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</si>
  <si>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</si>
  <si>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</si>
  <si>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</si>
  <si>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</si>
  <si>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</si>
  <si>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</si>
  <si>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</si>
  <si>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</si>
  <si>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</si>
  <si>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</si>
  <si>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</si>
  <si>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</si>
  <si>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</si>
  <si>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</si>
  <si>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</si>
  <si>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</si>
  <si>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</si>
  <si>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</si>
  <si>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</si>
  <si>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</si>
  <si>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</si>
  <si>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</si>
  <si>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</si>
  <si>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</si>
  <si>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</si>
  <si>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</si>
  <si>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</si>
  <si>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</si>
  <si>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</si>
  <si>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</si>
  <si>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</si>
  <si>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</si>
  <si>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</si>
  <si>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</si>
  <si>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</si>
  <si>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</si>
  <si>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</si>
  <si>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</si>
  <si>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</si>
  <si>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</si>
  <si>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</si>
  <si>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</si>
  <si>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</si>
  <si>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</si>
  <si>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</si>
  <si>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</si>
  <si>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</si>
  <si>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</si>
  <si>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</si>
  <si>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</si>
  <si>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</si>
  <si>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</si>
  <si>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</si>
  <si>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</si>
  <si>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</si>
  <si>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</si>
  <si>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</si>
  <si>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</si>
  <si>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</si>
  <si>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</si>
  <si>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</si>
  <si>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</si>
  <si>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</si>
  <si>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</si>
  <si>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</si>
  <si>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</si>
  <si>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</si>
  <si>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</si>
  <si>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</si>
  <si>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</si>
  <si>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</si>
  <si>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</si>
  <si>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</si>
  <si>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</si>
  <si>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</si>
  <si>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</si>
  <si>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</si>
  <si>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</si>
  <si>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</si>
  <si>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</si>
  <si>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</si>
  <si>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</si>
  <si>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</si>
  <si>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</si>
  <si>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</si>
  <si>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</si>
  <si>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</si>
  <si>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</si>
  <si>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</si>
  <si>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</si>
  <si>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</si>
  <si>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</si>
  <si>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</si>
  <si>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</si>
  <si>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</si>
  <si>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</si>
  <si>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</si>
  <si>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</si>
  <si>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</si>
  <si>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</si>
  <si>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</si>
  <si>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</si>
  <si>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</si>
  <si>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</si>
  <si>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</si>
  <si>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</si>
  <si>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</si>
  <si>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</si>
  <si>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</si>
  <si>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</si>
  <si>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</si>
  <si>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</si>
  <si>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</si>
  <si>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</si>
  <si>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</si>
  <si>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</si>
  <si>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</si>
  <si>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</si>
  <si>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</si>
  <si>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</si>
  <si>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</si>
  <si>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</si>
  <si>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</si>
  <si>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</si>
  <si>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</si>
  <si>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</si>
  <si>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</si>
  <si>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</si>
  <si>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</si>
  <si>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</si>
  <si>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</si>
  <si>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</si>
  <si>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</si>
  <si>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</si>
  <si>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</si>
  <si>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</si>
  <si>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</si>
  <si>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</si>
  <si>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</si>
  <si>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</si>
  <si>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</si>
  <si>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</si>
  <si>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</si>
  <si>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</si>
  <si>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</si>
  <si>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</si>
  <si>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</si>
  <si>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</si>
  <si>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</si>
  <si>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</si>
  <si>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</si>
  <si>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</si>
  <si>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</si>
  <si>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</si>
  <si>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</si>
  <si>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</si>
  <si>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</si>
  <si>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</si>
  <si>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</si>
  <si>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</si>
  <si>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</si>
  <si>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</si>
  <si>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</si>
  <si>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</si>
  <si>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</si>
  <si>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</si>
  <si>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</si>
  <si>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</si>
  <si>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</si>
  <si>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</si>
  <si>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</si>
  <si>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</si>
  <si>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</si>
  <si>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</si>
  <si>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</si>
  <si>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</si>
  <si>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</si>
  <si>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</si>
  <si>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</si>
  <si>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</si>
  <si>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</si>
  <si>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</si>
  <si>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</si>
  <si>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</si>
  <si>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</si>
  <si>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</si>
  <si>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</si>
  <si>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</si>
  <si>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</si>
  <si>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</si>
  <si>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</si>
  <si>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</si>
  <si>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</si>
  <si>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</si>
  <si>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</si>
  <si>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</si>
  <si>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</si>
  <si>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</si>
  <si>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</si>
  <si>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</si>
  <si>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</si>
  <si>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</si>
  <si>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</si>
  <si>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</si>
  <si>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</si>
  <si>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</si>
  <si>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</si>
  <si>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</si>
  <si>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</si>
  <si>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</si>
  <si>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</si>
  <si>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</si>
  <si>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</si>
  <si>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</si>
  <si>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</si>
  <si>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</si>
  <si>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</si>
  <si>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</si>
  <si>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</si>
  <si>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</si>
  <si>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</si>
  <si>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</si>
  <si>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</si>
  <si>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</si>
  <si>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</si>
  <si>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</si>
  <si>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</si>
  <si>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</si>
  <si>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</si>
  <si>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</si>
  <si>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</si>
  <si>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</si>
  <si>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</si>
  <si>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</si>
  <si>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</si>
  <si>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</si>
  <si>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</si>
  <si>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</si>
  <si>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</si>
  <si>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</si>
  <si>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</si>
  <si>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</si>
  <si>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</si>
  <si>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</si>
  <si>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</si>
  <si>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</si>
  <si>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</si>
  <si>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</si>
  <si>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</si>
  <si>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</si>
  <si>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</si>
  <si>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</si>
  <si>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</si>
  <si>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</si>
  <si>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</si>
  <si>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</si>
  <si>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</si>
  <si>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</si>
  <si>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</si>
  <si>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</si>
  <si>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</si>
  <si>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</si>
  <si>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</si>
  <si>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</si>
  <si>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</si>
  <si>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</si>
  <si>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</si>
  <si>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</si>
  <si>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</si>
  <si>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</si>
  <si>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</si>
  <si>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</si>
  <si>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</si>
  <si>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</si>
  <si>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</si>
  <si>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</si>
  <si>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</si>
  <si>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</si>
  <si>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</si>
  <si>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</si>
  <si>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</si>
  <si>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</si>
  <si>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</si>
  <si>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</si>
  <si>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</si>
  <si>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</si>
  <si>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</si>
  <si>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</si>
  <si>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</si>
  <si>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</si>
  <si>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</si>
  <si>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</si>
  <si>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</si>
  <si>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</si>
  <si>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</si>
  <si>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</si>
  <si>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</si>
  <si>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</si>
  <si>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</si>
  <si>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</si>
  <si>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</si>
  <si>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</si>
  <si>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</si>
  <si>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</si>
  <si>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</si>
  <si>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</si>
  <si>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</si>
  <si>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</si>
  <si>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</si>
  <si>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</si>
  <si>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</si>
  <si>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</si>
  <si>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</si>
  <si>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</si>
  <si>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</si>
  <si>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</si>
  <si>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</si>
  <si>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</si>
  <si>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</si>
  <si>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</si>
  <si>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</si>
  <si>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</si>
  <si>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</si>
  <si>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</si>
  <si>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</si>
  <si>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</si>
  <si>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</si>
  <si>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</si>
  <si>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</si>
  <si>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</si>
  <si>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</si>
  <si>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</si>
  <si>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</si>
  <si>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</si>
  <si>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</si>
  <si>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</si>
  <si>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</si>
  <si>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</si>
  <si>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</si>
  <si>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</si>
  <si>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</si>
  <si>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</si>
  <si>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</si>
  <si>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</si>
  <si>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</si>
  <si>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</si>
  <si>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</si>
  <si>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</si>
  <si>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</si>
  <si>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</si>
  <si>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</si>
  <si>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</si>
  <si>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</si>
  <si>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</si>
  <si>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</si>
  <si>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</si>
  <si>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</si>
  <si>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</si>
  <si>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</si>
  <si>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</si>
  <si>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</si>
  <si>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</si>
  <si>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</si>
  <si>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</si>
  <si>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</si>
  <si>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</si>
  <si>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</si>
  <si>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</si>
  <si>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</si>
  <si>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</si>
  <si>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</si>
  <si>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</si>
  <si>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</si>
  <si>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</si>
  <si>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</si>
  <si>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</si>
  <si>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</si>
  <si>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</si>
  <si>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</si>
  <si>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</si>
  <si>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</si>
  <si>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</si>
  <si>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</si>
  <si>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</si>
  <si>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</si>
  <si>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</si>
  <si>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</si>
  <si>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</si>
  <si>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</si>
  <si>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</si>
  <si>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</si>
  <si>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</si>
  <si>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</si>
  <si>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</si>
  <si>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</si>
  <si>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</si>
  <si>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</si>
  <si>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</si>
  <si>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</si>
  <si>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</si>
  <si>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</si>
  <si>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</si>
  <si>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</si>
  <si>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</si>
  <si>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</si>
  <si>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</si>
  <si>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</si>
  <si>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</si>
  <si>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</si>
  <si>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</si>
  <si>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</si>
  <si>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</si>
  <si>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</si>
  <si>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</si>
  <si>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</si>
  <si>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</si>
  <si>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</si>
  <si>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</si>
  <si>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</si>
  <si>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</si>
  <si>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</si>
  <si>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</si>
  <si>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</si>
  <si>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</si>
  <si>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</si>
  <si>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</si>
  <si>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</si>
  <si>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</si>
  <si>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</si>
  <si>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</si>
  <si>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</si>
  <si>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</si>
  <si>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</si>
  <si>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</si>
  <si>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</si>
  <si>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</si>
  <si>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</si>
  <si>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</si>
  <si>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</si>
  <si>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</si>
  <si>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</si>
  <si>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</si>
  <si>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</si>
  <si>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</si>
  <si>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</si>
  <si>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</si>
  <si>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</si>
  <si>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</si>
  <si>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</si>
  <si>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</si>
  <si>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</si>
  <si>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</si>
  <si>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</si>
  <si>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</si>
  <si>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</si>
  <si>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</si>
  <si>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</si>
  <si>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</si>
  <si>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</si>
  <si>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</si>
  <si>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</si>
  <si>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</si>
  <si>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</si>
  <si>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</si>
  <si>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</si>
  <si>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</si>
  <si>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</si>
  <si>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</si>
  <si>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</si>
  <si>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</si>
  <si>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</si>
  <si>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</si>
  <si>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</si>
  <si>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</si>
  <si>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</si>
  <si>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</si>
  <si>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</si>
  <si>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</si>
  <si>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</si>
  <si>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</si>
  <si>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</si>
  <si>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</si>
  <si>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</si>
  <si>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</si>
  <si>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</si>
  <si>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</si>
  <si>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</si>
  <si>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</si>
  <si>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</si>
  <si>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</si>
  <si>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</si>
  <si>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</si>
  <si>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</si>
  <si>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</si>
  <si>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</si>
  <si>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</si>
  <si>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</si>
  <si>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</si>
  <si>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</si>
  <si>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</si>
  <si>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</si>
  <si>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</si>
  <si>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</si>
  <si>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</si>
  <si>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</si>
  <si>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</si>
  <si>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</si>
  <si>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</si>
  <si>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</si>
  <si>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</si>
  <si>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</si>
  <si>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</si>
  <si>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</si>
  <si>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</si>
  <si>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</si>
  <si>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</si>
  <si>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</si>
  <si>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</si>
  <si>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</si>
  <si>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</si>
  <si>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</si>
  <si>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</si>
  <si>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</si>
  <si>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</si>
  <si>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</si>
  <si>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</si>
  <si>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</si>
  <si>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</si>
  <si>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</si>
  <si>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</si>
  <si>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</si>
  <si>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</si>
  <si>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</si>
  <si>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</si>
  <si>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</si>
  <si>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</si>
  <si>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</si>
  <si>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</si>
  <si>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</si>
  <si>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</si>
  <si>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</si>
  <si>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</si>
  <si>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</si>
  <si>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</si>
  <si>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</si>
  <si>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</si>
  <si>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</si>
  <si>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</si>
  <si>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</si>
  <si>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</si>
  <si>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</si>
  <si>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</si>
  <si>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</si>
  <si>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</si>
  <si>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</si>
  <si>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</si>
  <si>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</si>
  <si>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</si>
  <si>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</si>
  <si>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</si>
  <si>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</si>
  <si>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</si>
  <si>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</si>
  <si>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</si>
  <si>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</si>
  <si>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</si>
  <si>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</si>
  <si>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</si>
  <si>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</si>
  <si>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</si>
  <si>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</si>
  <si>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</si>
  <si>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</si>
  <si>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</si>
  <si>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</si>
  <si>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</si>
  <si>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</si>
  <si>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</si>
  <si>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</si>
  <si>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</si>
  <si>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</si>
  <si>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</si>
  <si>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</si>
  <si>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</si>
  <si>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</si>
  <si>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</si>
  <si>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</si>
  <si>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</si>
  <si>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</si>
  <si>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</si>
  <si>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</si>
  <si>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</si>
  <si>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</si>
  <si>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</si>
  <si>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</si>
  <si>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</si>
  <si>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</si>
  <si>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</si>
  <si>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</si>
  <si>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</si>
  <si>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</si>
  <si>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</si>
  <si>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</si>
  <si>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</si>
  <si>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</si>
  <si>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</si>
  <si>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</si>
  <si>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</si>
  <si>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</si>
  <si>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</si>
  <si>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</si>
  <si>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</si>
  <si>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</si>
  <si>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</si>
  <si>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</si>
  <si>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</si>
  <si>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</si>
  <si>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</si>
  <si>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</si>
  <si>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</si>
  <si>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</si>
  <si>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</si>
  <si>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</si>
  <si>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</si>
  <si>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</si>
  <si>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</si>
  <si>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</si>
  <si>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</si>
  <si>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</si>
  <si>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</si>
  <si>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</si>
  <si>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</si>
  <si>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</si>
  <si>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</si>
  <si>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</si>
  <si>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</si>
  <si>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</si>
  <si>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</si>
  <si>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</si>
  <si>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</si>
  <si>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</si>
  <si>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</si>
  <si>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</si>
  <si>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</si>
  <si>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</si>
  <si>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</si>
  <si>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</si>
  <si>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</si>
  <si>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</si>
  <si>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</si>
  <si>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</si>
  <si>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</si>
  <si>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</si>
  <si>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</si>
  <si>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</si>
  <si>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</si>
  <si>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</si>
  <si>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</si>
  <si>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</si>
  <si>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</si>
  <si>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</si>
  <si>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</si>
  <si>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</si>
  <si>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</si>
  <si>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</si>
  <si>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</si>
  <si>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</si>
  <si>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</si>
  <si>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</si>
  <si>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</si>
  <si>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</si>
  <si>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</si>
  <si>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</si>
  <si>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</si>
  <si>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</si>
  <si>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</si>
  <si>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</si>
  <si>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</si>
  <si>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</si>
  <si>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</si>
  <si>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</si>
  <si>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</si>
  <si>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</si>
  <si>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</si>
  <si>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</si>
  <si>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</si>
  <si>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</si>
  <si>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</si>
  <si>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</si>
  <si>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</si>
  <si>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</si>
  <si>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</si>
  <si>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</si>
  <si>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</si>
  <si>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</si>
  <si>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</si>
  <si>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</si>
  <si>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</si>
  <si>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</si>
  <si>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</si>
  <si>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</si>
  <si>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</si>
  <si>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</si>
  <si>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</si>
  <si>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</si>
  <si>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</si>
  <si>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</si>
  <si>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</si>
  <si>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</si>
  <si>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</si>
  <si>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</si>
  <si>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</si>
  <si>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</si>
  <si>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</si>
  <si>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</si>
  <si>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</si>
  <si>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</si>
  <si>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</si>
  <si>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</si>
  <si>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</si>
  <si>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</si>
  <si>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</si>
  <si>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</si>
  <si>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</si>
  <si>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</si>
  <si>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</si>
  <si>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</si>
  <si>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</si>
  <si>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</si>
  <si>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</si>
  <si>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</si>
  <si>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</si>
  <si>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</si>
  <si>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</si>
  <si>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</si>
  <si>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</si>
  <si>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</si>
  <si>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</si>
  <si>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</si>
  <si>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</si>
  <si>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</si>
  <si>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</si>
  <si>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</si>
  <si>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</si>
  <si>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</si>
  <si>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</si>
  <si>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</si>
  <si>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</si>
  <si>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</si>
  <si>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</si>
  <si>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</si>
  <si>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</si>
  <si>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</si>
  <si>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</si>
  <si>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</si>
  <si>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</si>
  <si>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</si>
  <si>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</si>
  <si>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</si>
  <si>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</si>
  <si>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</si>
  <si>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</si>
  <si>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</si>
  <si>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</si>
  <si>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</si>
  <si>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</si>
  <si>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</si>
  <si>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</si>
  <si>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</si>
  <si>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</si>
  <si>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</si>
  <si>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</si>
  <si>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</si>
  <si>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</si>
  <si>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</si>
  <si>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</si>
  <si>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</si>
  <si>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</si>
  <si>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</si>
  <si>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</si>
  <si>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</si>
  <si>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</si>
  <si>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</si>
  <si>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</si>
  <si>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</si>
  <si>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</si>
  <si>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</si>
  <si>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</si>
  <si>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</si>
  <si>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</si>
  <si>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</si>
  <si>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</si>
  <si>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</si>
  <si>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</si>
  <si>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</si>
  <si>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</si>
  <si>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</si>
  <si>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</si>
  <si>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</si>
  <si>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</si>
  <si>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</si>
  <si>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</si>
  <si>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</si>
  <si>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</si>
  <si>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</si>
  <si>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</si>
  <si>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</si>
  <si>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</si>
  <si>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</si>
  <si>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</si>
  <si>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</si>
  <si>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</si>
  <si>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</si>
  <si>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</si>
  <si>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</si>
  <si>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</si>
  <si>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</si>
  <si>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</si>
  <si>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</si>
  <si>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</si>
  <si>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</si>
  <si>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</si>
  <si>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</si>
  <si>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</si>
  <si>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</si>
  <si>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</si>
  <si>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</si>
  <si>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</si>
  <si>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</si>
  <si>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</si>
  <si>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</si>
  <si>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</si>
  <si>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</si>
  <si>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</si>
  <si>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</si>
  <si>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</si>
  <si>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</si>
  <si>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</si>
  <si>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</si>
  <si>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</si>
  <si>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</si>
  <si>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</si>
  <si>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</si>
  <si>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</si>
  <si>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</si>
  <si>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</si>
  <si>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</si>
  <si>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</si>
  <si>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</si>
  <si>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</si>
  <si>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</si>
  <si>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</si>
  <si>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</si>
  <si>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</si>
  <si>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</si>
  <si>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</si>
  <si>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</si>
  <si>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</si>
  <si>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</si>
  <si>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</si>
  <si>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</si>
  <si>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</si>
  <si>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</si>
  <si>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</si>
  <si>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</si>
  <si>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</si>
  <si>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</si>
  <si>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</si>
  <si>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</si>
  <si>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</si>
  <si>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</si>
  <si>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</si>
  <si>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</si>
  <si>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</si>
  <si>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</si>
  <si>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</si>
  <si>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</si>
  <si>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</si>
  <si>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</si>
  <si>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</si>
  <si>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</si>
  <si>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</si>
  <si>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</si>
  <si>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</si>
  <si>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</si>
  <si>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</si>
  <si>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</si>
  <si>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</si>
  <si>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</si>
  <si>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</si>
  <si>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</si>
  <si>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</si>
  <si>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</si>
  <si>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</si>
  <si>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</si>
  <si>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</si>
  <si>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</si>
  <si>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</si>
  <si>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</si>
  <si>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</si>
  <si>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</si>
  <si>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</si>
  <si>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</si>
  <si>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</si>
  <si>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</si>
  <si>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</si>
  <si>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</si>
  <si>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</si>
  <si>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</si>
  <si>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</si>
  <si>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</si>
  <si>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</si>
  <si>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</si>
  <si>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</si>
  <si>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</si>
  <si>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</si>
  <si>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</si>
  <si>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</si>
  <si>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</si>
  <si>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</si>
  <si>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</si>
  <si>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</si>
  <si>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</si>
  <si>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</si>
  <si>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</si>
  <si>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</si>
  <si>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</si>
  <si>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</si>
  <si>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</si>
  <si>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</si>
  <si>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</si>
  <si>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</si>
  <si>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</si>
  <si>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</si>
  <si>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</si>
  <si>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</si>
  <si>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</si>
  <si>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</si>
  <si>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</si>
  <si>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</si>
  <si>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</si>
  <si>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</si>
  <si>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</si>
  <si>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</si>
  <si>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</si>
  <si>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</si>
  <si>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</si>
  <si>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</si>
  <si>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</si>
  <si>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</si>
  <si>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</si>
  <si>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</si>
  <si>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</si>
  <si>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</si>
  <si>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</si>
  <si>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</si>
  <si>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</si>
  <si>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</si>
  <si>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</si>
  <si>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</si>
  <si>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</si>
  <si>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</si>
  <si>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</si>
  <si>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</si>
  <si>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</si>
  <si>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</si>
  <si>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</si>
  <si>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</si>
  <si>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</si>
  <si>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</si>
  <si>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</si>
  <si>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</si>
  <si>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</si>
  <si>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</si>
  <si>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</si>
  <si>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</si>
  <si>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</si>
  <si>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</si>
  <si>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</si>
  <si>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</si>
  <si>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</si>
  <si>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</si>
  <si>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</si>
  <si>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</si>
  <si>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</si>
  <si>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</si>
  <si>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</si>
  <si>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</si>
  <si>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</si>
  <si>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</si>
  <si>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</si>
  <si>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</si>
  <si>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</si>
  <si>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</si>
  <si>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</si>
  <si>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</si>
  <si>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</si>
  <si>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</si>
  <si>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</si>
  <si>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</si>
  <si>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</si>
  <si>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</si>
  <si>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</si>
  <si>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</si>
  <si>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</si>
  <si>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</si>
  <si>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</si>
  <si>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</si>
  <si>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</si>
  <si>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</si>
  <si>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</si>
  <si>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</si>
  <si>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</si>
  <si>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</si>
  <si>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</si>
  <si>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</si>
  <si>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</si>
  <si>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</si>
  <si>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</si>
  <si>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</si>
  <si>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</si>
  <si>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</si>
  <si>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</si>
  <si>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</si>
  <si>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</si>
  <si>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</si>
  <si>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</si>
  <si>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</si>
  <si>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</si>
  <si>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</si>
  <si>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</si>
  <si>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</si>
  <si>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</si>
  <si>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</si>
  <si>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</si>
  <si>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</si>
  <si>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</si>
  <si>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</si>
  <si>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</si>
  <si>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</si>
  <si>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</si>
  <si>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</si>
  <si>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</si>
  <si>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</si>
  <si>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</si>
  <si>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</si>
  <si>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</si>
  <si>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</si>
  <si>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</si>
  <si>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</si>
  <si>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</si>
  <si>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</si>
  <si>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</si>
  <si>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</si>
  <si>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</si>
  <si>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</si>
  <si>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</si>
  <si>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</si>
  <si>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</si>
  <si>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</si>
  <si>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</si>
  <si>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</si>
  <si>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</si>
  <si>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</si>
  <si>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</si>
  <si>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</si>
  <si>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</si>
  <si>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</si>
  <si>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</si>
  <si>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</si>
  <si>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</si>
  <si>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</si>
  <si>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</si>
  <si>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</si>
  <si>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</si>
  <si>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</si>
  <si>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</si>
  <si>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</si>
  <si>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</si>
  <si>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</si>
  <si>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</si>
  <si>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</si>
  <si>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</si>
  <si>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</si>
  <si>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</si>
  <si>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</si>
  <si>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</si>
  <si>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</si>
  <si>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</si>
  <si>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</si>
  <si>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</si>
  <si>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</si>
  <si>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</si>
  <si>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</si>
  <si>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</si>
  <si>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</si>
  <si>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</si>
  <si>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</si>
  <si>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</si>
  <si>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</si>
  <si>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</si>
  <si>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</si>
  <si>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</si>
  <si>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</si>
  <si>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</si>
  <si>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</si>
  <si>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</si>
  <si>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</si>
  <si>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</si>
  <si>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</si>
  <si>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</si>
  <si>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</si>
  <si>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</si>
  <si>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</si>
  <si>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</si>
  <si>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</si>
  <si>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</si>
  <si>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</si>
  <si>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</si>
  <si>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</si>
  <si>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</si>
  <si>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</si>
  <si>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</si>
  <si>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</si>
  <si>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</si>
  <si>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</si>
  <si>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</si>
  <si>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</si>
  <si>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</si>
  <si>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</si>
  <si>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</si>
  <si>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</si>
  <si>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</si>
  <si>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</si>
  <si>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</si>
  <si>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</si>
  <si>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</si>
  <si>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</si>
  <si>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</si>
  <si>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</si>
  <si>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</si>
  <si>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</si>
  <si>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</si>
  <si>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</si>
  <si>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</si>
  <si>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</si>
  <si>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</si>
  <si>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</si>
  <si>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</si>
  <si>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</si>
  <si>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</si>
  <si>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</si>
  <si>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</si>
  <si>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</si>
  <si>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</si>
  <si>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</si>
  <si>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</si>
  <si>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</si>
  <si>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</si>
  <si>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</si>
  <si>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</si>
  <si>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</si>
  <si>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</si>
  <si>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</si>
  <si>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</si>
  <si>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</si>
  <si>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</si>
  <si>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</si>
  <si>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</si>
  <si>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</si>
  <si>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</si>
  <si>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</si>
  <si>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</si>
  <si>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</si>
  <si>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</si>
  <si>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</si>
  <si>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</si>
  <si>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</si>
  <si>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</si>
  <si>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</si>
  <si>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</si>
  <si>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</si>
  <si>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</si>
  <si>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</si>
  <si>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</si>
  <si>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</si>
  <si>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</si>
  <si>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</si>
  <si>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</si>
  <si>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</si>
  <si>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</si>
  <si>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</si>
  <si>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</si>
  <si>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</si>
  <si>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</si>
  <si>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</si>
  <si>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</si>
  <si>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</si>
  <si>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</si>
  <si>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</si>
  <si>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</si>
  <si>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</si>
  <si>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</si>
  <si>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</si>
  <si>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</si>
  <si>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</si>
  <si>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</si>
  <si>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</si>
  <si>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</si>
  <si>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</si>
  <si>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</si>
  <si>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</si>
  <si>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</si>
  <si>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</si>
  <si>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</si>
  <si>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</si>
  <si>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</si>
  <si>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</si>
  <si>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</si>
  <si>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</si>
  <si>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</si>
  <si>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</si>
  <si>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</si>
  <si>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</si>
  <si>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</si>
  <si>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</si>
  <si>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</si>
  <si>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</si>
  <si>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</si>
  <si>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</si>
  <si>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</si>
  <si>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</si>
  <si>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</si>
  <si>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</si>
  <si>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</si>
  <si>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</si>
  <si>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</si>
  <si>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</si>
  <si>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</si>
  <si>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</si>
  <si>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</si>
  <si>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</si>
  <si>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</si>
  <si>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</si>
  <si>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</si>
  <si>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</si>
  <si>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</si>
  <si>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</si>
  <si>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</si>
  <si>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</si>
  <si>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</si>
  <si>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</si>
  <si>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</si>
  <si>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</si>
  <si>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</si>
  <si>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</si>
  <si>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</si>
  <si>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</si>
  <si>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</si>
  <si>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</si>
  <si>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</si>
  <si>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</si>
  <si>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</si>
  <si>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</si>
  <si>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</si>
  <si>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</si>
  <si>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</si>
  <si>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</si>
  <si>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</si>
  <si>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</si>
  <si>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</si>
  <si>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</si>
  <si>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</si>
  <si>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</si>
  <si>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</si>
  <si>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</si>
  <si>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</si>
  <si>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</si>
  <si>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</si>
  <si>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</si>
  <si>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</si>
  <si>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</si>
  <si>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</si>
  <si>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</si>
  <si>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</si>
  <si>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</si>
  <si>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</si>
  <si>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</si>
  <si>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</si>
  <si>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</si>
  <si>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</si>
  <si>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</si>
  <si>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</si>
  <si>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</si>
  <si>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</si>
  <si>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</si>
  <si>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</si>
  <si>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</si>
  <si>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</si>
  <si>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</si>
  <si>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</si>
  <si>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</si>
  <si>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</si>
  <si>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</si>
  <si>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</si>
  <si>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</si>
  <si>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</si>
  <si>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</si>
  <si>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</si>
  <si>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</si>
  <si>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</si>
  <si>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</si>
  <si>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</si>
  <si>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</si>
  <si>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</si>
  <si>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</si>
  <si>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</si>
  <si>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</si>
  <si>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</si>
  <si>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</si>
  <si>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</si>
  <si>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</si>
  <si>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</si>
  <si>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</si>
  <si>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</si>
  <si>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</si>
  <si>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</si>
  <si>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</si>
  <si>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</si>
  <si>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</si>
  <si>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</si>
  <si>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</si>
  <si>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</si>
  <si>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</si>
  <si>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</si>
  <si>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</si>
  <si>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</si>
  <si>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</si>
  <si>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</si>
  <si>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</si>
  <si>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</si>
  <si>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</si>
  <si>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</si>
  <si>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</si>
  <si>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</si>
  <si>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</si>
  <si>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</si>
  <si>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</si>
  <si>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</si>
  <si>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</si>
  <si>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</si>
  <si>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</si>
  <si>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</si>
  <si>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</si>
  <si>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</si>
  <si>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</si>
  <si>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</si>
  <si>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</si>
  <si>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</si>
  <si>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</si>
  <si>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</si>
  <si>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</si>
  <si>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</si>
  <si>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</si>
  <si>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</si>
  <si>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</si>
  <si>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</si>
  <si>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</si>
  <si>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</si>
  <si>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</si>
  <si>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</si>
  <si>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</si>
  <si>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</si>
  <si>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</si>
  <si>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</si>
  <si>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</si>
  <si>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</si>
  <si>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</si>
  <si>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</si>
  <si>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</si>
  <si>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</si>
  <si>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</si>
  <si>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</si>
  <si>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</si>
  <si>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</si>
  <si>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</si>
  <si>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</si>
  <si>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</si>
  <si>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</si>
  <si>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</si>
  <si>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</si>
  <si>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</si>
  <si>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</si>
  <si>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</si>
  <si>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</si>
  <si>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</si>
  <si>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</si>
  <si>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</si>
  <si>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</si>
  <si>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</si>
  <si>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</si>
  <si>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</si>
  <si>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</si>
  <si>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</si>
  <si>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</si>
  <si>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</si>
  <si>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</si>
  <si>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</si>
  <si>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</si>
  <si>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</si>
  <si>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</si>
  <si>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</si>
  <si>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</si>
  <si>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</si>
  <si>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</si>
  <si>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</si>
  <si>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</si>
  <si>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</si>
  <si>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</si>
  <si>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</si>
  <si>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</si>
  <si>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</si>
  <si>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</si>
  <si>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</si>
  <si>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</si>
  <si>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</si>
  <si>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</si>
  <si>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</si>
  <si>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</si>
  <si>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</si>
  <si>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</si>
  <si>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</si>
  <si>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</si>
  <si>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</si>
  <si>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</si>
  <si>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</si>
  <si>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</si>
  <si>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</si>
  <si>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</si>
  <si>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</si>
  <si>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</si>
  <si>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</si>
  <si>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</si>
  <si>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</si>
  <si>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</si>
  <si>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</si>
  <si>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</si>
  <si>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</si>
  <si>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</si>
  <si>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</si>
  <si>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</si>
  <si>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</si>
  <si>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</si>
  <si>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</si>
  <si>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</si>
  <si>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</si>
  <si>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</si>
  <si>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</si>
  <si>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</si>
  <si>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</si>
  <si>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</si>
  <si>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</si>
  <si>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</si>
  <si>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</si>
  <si>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</si>
  <si>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</si>
  <si>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</si>
  <si>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</si>
  <si>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</si>
  <si>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</si>
  <si>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</si>
  <si>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</si>
  <si>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</si>
  <si>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</si>
  <si>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</si>
  <si>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</si>
  <si>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</si>
  <si>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</si>
  <si>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</si>
  <si>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</si>
  <si>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</si>
  <si>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</si>
  <si>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</si>
  <si>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</si>
  <si>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</si>
  <si>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</si>
  <si>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</si>
  <si>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</si>
  <si>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</si>
  <si>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</si>
  <si>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</si>
  <si>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</si>
  <si>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</si>
  <si>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</si>
  <si>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</si>
  <si>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</si>
  <si>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</si>
  <si>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</si>
  <si>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</si>
  <si>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</si>
  <si>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</si>
  <si>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</si>
  <si>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</si>
  <si>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</si>
  <si>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</si>
  <si>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</si>
  <si>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</si>
  <si>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</si>
  <si>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</si>
  <si>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</si>
  <si>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</si>
  <si>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</si>
  <si>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</si>
  <si>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</si>
  <si>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</si>
  <si>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</si>
  <si>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</si>
  <si>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</si>
  <si>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</si>
  <si>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</si>
  <si>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</si>
  <si>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</si>
  <si>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</si>
  <si>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</si>
  <si>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</si>
  <si>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</si>
  <si>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</si>
  <si>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</si>
  <si>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</si>
  <si>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</si>
  <si>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</si>
  <si>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</si>
  <si>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</si>
  <si>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</si>
  <si>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</si>
  <si>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</si>
  <si>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</si>
  <si>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</si>
  <si>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</si>
  <si>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</si>
  <si>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</si>
  <si>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</si>
  <si>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</si>
  <si>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</si>
  <si>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</si>
  <si>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</si>
  <si>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</si>
  <si>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</si>
  <si>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</si>
  <si>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</si>
  <si>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</si>
  <si>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</si>
  <si>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</si>
  <si>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</si>
  <si>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</si>
  <si>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</si>
  <si>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</si>
  <si>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</si>
  <si>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</si>
  <si>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</si>
  <si>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</si>
  <si>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</si>
  <si>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</si>
  <si>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</si>
  <si>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</si>
  <si>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</si>
  <si>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</si>
  <si>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</si>
  <si>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</si>
  <si>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</si>
  <si>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</si>
  <si>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</si>
  <si>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</si>
  <si>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</si>
  <si>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</si>
  <si>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</si>
  <si>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</si>
  <si>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</si>
  <si>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</si>
  <si>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</si>
  <si>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</si>
  <si>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</si>
  <si>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</si>
  <si>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</si>
  <si>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</si>
  <si>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</si>
  <si>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</si>
  <si>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</si>
  <si>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</si>
  <si>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</si>
  <si>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</si>
  <si>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</si>
  <si>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</si>
  <si>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</si>
  <si>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</si>
  <si>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</si>
  <si>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</si>
  <si>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</si>
  <si>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</si>
  <si>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</si>
  <si>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</si>
  <si>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</si>
  <si>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</si>
  <si>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</si>
  <si>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</si>
  <si>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</si>
  <si>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</si>
  <si>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</si>
  <si>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</si>
  <si>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</si>
  <si>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</si>
  <si>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</si>
  <si>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</si>
  <si>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</si>
  <si>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</si>
  <si>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</si>
  <si>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</si>
  <si>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</si>
  <si>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</si>
  <si>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</si>
  <si>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</si>
  <si>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</si>
  <si>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</si>
  <si>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</si>
  <si>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</si>
  <si>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</si>
  <si>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</si>
  <si>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</si>
  <si>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</si>
  <si>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</si>
  <si>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</si>
  <si>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</si>
  <si>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</si>
  <si>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</si>
  <si>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</si>
  <si>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</si>
  <si>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</si>
  <si>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</si>
  <si>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</si>
  <si>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</si>
  <si>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</si>
  <si>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</si>
  <si>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</si>
  <si>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</si>
  <si>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</si>
  <si>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</si>
  <si>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</si>
  <si>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</si>
  <si>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</si>
  <si>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</si>
  <si>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</si>
  <si>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</si>
  <si>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</si>
  <si>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</si>
  <si>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</si>
  <si>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</si>
  <si>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</si>
  <si>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</si>
  <si>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</si>
  <si>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</si>
  <si>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</si>
  <si>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</si>
  <si>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</si>
  <si>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</si>
  <si>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</si>
  <si>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</si>
  <si>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</si>
  <si>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</si>
  <si>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</si>
  <si>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</si>
  <si>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</si>
  <si>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</si>
  <si>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</si>
  <si>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</si>
  <si>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</si>
  <si>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</si>
  <si>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</si>
  <si>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</si>
  <si>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</si>
  <si>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</si>
  <si>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</si>
  <si>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</si>
  <si>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</si>
  <si>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</si>
  <si>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</si>
  <si>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</si>
  <si>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</si>
  <si>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</si>
  <si>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</si>
  <si>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</si>
  <si>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</si>
  <si>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</si>
  <si>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</si>
  <si>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</si>
  <si>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</si>
  <si>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</si>
  <si>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</si>
  <si>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</si>
  <si>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</si>
  <si>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</si>
  <si>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</si>
  <si>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</si>
  <si>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</si>
  <si>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</si>
  <si>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</si>
  <si>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</si>
  <si>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</si>
  <si>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</si>
  <si>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</si>
  <si>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</si>
  <si>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</si>
  <si>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</si>
  <si>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</si>
  <si>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</si>
  <si>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</si>
  <si>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</si>
  <si>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</si>
  <si>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</si>
  <si>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</si>
  <si>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</si>
  <si>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</si>
  <si>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</si>
  <si>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</si>
  <si>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</si>
  <si>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</si>
  <si>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</si>
  <si>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</si>
  <si>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</si>
  <si>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</si>
  <si>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</si>
  <si>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</si>
  <si>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</si>
  <si>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</si>
  <si>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</si>
  <si>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</si>
  <si>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</si>
  <si>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</si>
  <si>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</si>
  <si>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</si>
  <si>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</si>
  <si>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</si>
  <si>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</si>
  <si>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</si>
  <si>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</si>
  <si>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</si>
  <si>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</si>
  <si>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</si>
  <si>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</si>
  <si>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</si>
  <si>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</si>
  <si>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</si>
  <si>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</si>
  <si>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</si>
  <si>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</si>
  <si>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</si>
  <si>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</si>
  <si>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</si>
  <si>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</si>
  <si>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</si>
  <si>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</si>
  <si>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</si>
  <si>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</si>
  <si>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</si>
  <si>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</si>
  <si>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</si>
  <si>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</si>
  <si>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</si>
  <si>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</si>
  <si>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</si>
  <si>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</si>
  <si>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</si>
  <si>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</si>
  <si>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</si>
  <si>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</si>
  <si>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</si>
  <si>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</si>
  <si>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</si>
  <si>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</si>
  <si>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</si>
  <si>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</si>
  <si>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</si>
  <si>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</si>
  <si>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</si>
  <si>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</si>
  <si>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</si>
  <si>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</si>
  <si>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</si>
  <si>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</si>
  <si>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</si>
  <si>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</si>
  <si>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</si>
  <si>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</si>
  <si>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</si>
  <si>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</si>
  <si>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</si>
  <si>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</si>
  <si>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</si>
  <si>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</si>
  <si>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</si>
  <si>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</si>
  <si>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</si>
  <si>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</si>
  <si>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</si>
  <si>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</si>
  <si>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</si>
  <si>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</si>
  <si>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</si>
  <si>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</si>
  <si>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</si>
  <si>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</si>
  <si>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</si>
  <si>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</si>
  <si>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</si>
  <si>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</si>
  <si>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</si>
  <si>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</si>
  <si>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</si>
  <si>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</si>
  <si>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</si>
  <si>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</si>
  <si>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</si>
  <si>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</si>
  <si>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</si>
  <si>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</si>
  <si>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</si>
  <si>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</si>
  <si>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</si>
  <si>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</si>
  <si>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</si>
  <si>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</si>
  <si>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</si>
  <si>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</si>
  <si>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</si>
  <si>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</si>
  <si>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</si>
  <si>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</si>
  <si>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</si>
  <si>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</si>
  <si>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</si>
  <si>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</si>
  <si>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</si>
  <si>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</si>
  <si>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</si>
  <si>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</si>
  <si>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</si>
  <si>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</si>
  <si>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</si>
  <si>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</si>
  <si>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</si>
  <si>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</si>
  <si>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</si>
  <si>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</si>
  <si>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</si>
  <si>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</si>
  <si>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</si>
  <si>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</si>
  <si>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</si>
  <si>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</si>
  <si>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</si>
  <si>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</si>
  <si>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</si>
  <si>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</si>
  <si>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</si>
  <si>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</si>
  <si>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</si>
  <si>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</si>
  <si>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</si>
  <si>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</si>
  <si>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</si>
  <si>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</si>
  <si>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</si>
  <si>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</si>
  <si>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</si>
  <si>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</si>
  <si>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</si>
  <si>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</si>
  <si>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</si>
  <si>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</si>
  <si>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</si>
  <si>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</si>
  <si>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</si>
  <si>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</si>
  <si>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</si>
  <si>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</si>
  <si>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</si>
  <si>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</si>
  <si>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</si>
  <si>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</si>
  <si>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</si>
  <si>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</si>
  <si>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</si>
  <si>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</si>
  <si>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</si>
  <si>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</si>
  <si>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</si>
  <si>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</si>
  <si>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</si>
  <si>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</si>
  <si>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</si>
  <si>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</si>
  <si>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</si>
  <si>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</si>
  <si>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</si>
  <si>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</si>
  <si>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</si>
  <si>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</si>
  <si>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</si>
  <si>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</si>
  <si>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</si>
  <si>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</si>
  <si>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</si>
  <si>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</si>
  <si>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</si>
  <si>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</si>
  <si>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</si>
  <si>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</si>
  <si>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</si>
  <si>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</si>
  <si>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</si>
  <si>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</si>
  <si>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</si>
  <si>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</si>
  <si>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</si>
  <si>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</si>
  <si>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</si>
  <si>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</si>
  <si>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</si>
  <si>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</si>
  <si>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</si>
  <si>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</si>
  <si>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</si>
  <si>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</si>
  <si>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</si>
  <si>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</si>
  <si>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</si>
  <si>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</si>
  <si>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</si>
  <si>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</si>
  <si>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</si>
  <si>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</si>
  <si>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</si>
  <si>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</si>
  <si>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</si>
  <si>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</si>
  <si>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</si>
  <si>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</si>
  <si>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</si>
  <si>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</si>
  <si>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</si>
  <si>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</si>
  <si>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</si>
  <si>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</si>
  <si>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</si>
  <si>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</si>
  <si>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</si>
  <si>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</si>
  <si>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</si>
  <si>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</si>
  <si>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</si>
  <si>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</si>
  <si>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</si>
  <si>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</si>
  <si>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</si>
  <si>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</si>
  <si>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</si>
  <si>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</si>
  <si>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</si>
  <si>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</si>
  <si>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</si>
  <si>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</si>
  <si>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</si>
  <si>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</si>
  <si>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</si>
  <si>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</si>
  <si>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</si>
  <si>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</si>
  <si>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</si>
  <si>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</si>
  <si>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</si>
  <si>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</si>
  <si>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</si>
  <si>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</si>
  <si>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</si>
  <si>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</si>
  <si>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</si>
  <si>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</si>
  <si>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</si>
  <si>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</si>
  <si>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</si>
  <si>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</si>
  <si>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</si>
  <si>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</si>
  <si>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</si>
  <si>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</si>
  <si>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</si>
  <si>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</si>
  <si>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</si>
  <si>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</si>
  <si>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</si>
  <si>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</si>
  <si>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</si>
  <si>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</si>
  <si>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</si>
  <si>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</si>
  <si>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</si>
  <si>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</si>
  <si>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</si>
  <si>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</si>
  <si>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</si>
  <si>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</si>
  <si>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</si>
  <si>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</si>
  <si>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</si>
  <si>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</si>
  <si>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</si>
  <si>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</si>
  <si>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</si>
  <si>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</si>
  <si>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</si>
  <si>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</si>
  <si>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</si>
  <si>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</si>
  <si>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</si>
  <si>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</si>
  <si>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</si>
  <si>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</si>
  <si>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</si>
  <si>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</si>
  <si>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</si>
  <si>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</si>
  <si>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</si>
  <si>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</si>
  <si>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</si>
  <si>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</si>
  <si>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</si>
  <si>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</si>
  <si>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</si>
  <si>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</si>
  <si>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</si>
  <si>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</si>
  <si>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</si>
  <si>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</si>
  <si>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</si>
  <si>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</si>
  <si>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</si>
  <si>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</si>
  <si>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</si>
  <si>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</si>
  <si>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</si>
  <si>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</si>
  <si>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</si>
  <si>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</si>
  <si>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</si>
  <si>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</si>
  <si>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</si>
  <si>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</si>
  <si>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</si>
  <si>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</si>
  <si>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</si>
  <si>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</si>
  <si>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</si>
  <si>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</si>
  <si>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</si>
  <si>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</si>
  <si>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</si>
  <si>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</si>
  <si>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</si>
  <si>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</si>
  <si>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</si>
  <si>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</si>
  <si>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</si>
  <si>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</si>
  <si>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</si>
  <si>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</si>
  <si>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</si>
  <si>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</si>
  <si>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</si>
  <si>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</si>
  <si>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</si>
  <si>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</si>
  <si>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</si>
  <si>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</si>
  <si>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</si>
  <si>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</si>
  <si>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</si>
  <si>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</si>
  <si>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</si>
  <si>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</si>
  <si>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</si>
  <si>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</si>
  <si>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</si>
  <si>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</si>
  <si>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</si>
  <si>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</si>
  <si>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</si>
  <si>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</si>
  <si>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</si>
  <si>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</si>
  <si>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</si>
  <si>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</si>
  <si>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</si>
  <si>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</si>
  <si>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</si>
  <si>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</si>
  <si>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</si>
  <si>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</si>
  <si>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</si>
  <si>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</si>
  <si>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</si>
  <si>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</si>
  <si>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</si>
  <si>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</si>
  <si>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</si>
  <si>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</si>
  <si>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</si>
  <si>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</si>
  <si>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</si>
  <si>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</si>
  <si>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</si>
  <si>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</si>
  <si>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</si>
  <si>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</si>
  <si>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</si>
  <si>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</si>
  <si>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</si>
  <si>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</si>
  <si>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</si>
  <si>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</si>
  <si>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</si>
  <si>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</si>
  <si>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</si>
  <si>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</si>
  <si>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</si>
  <si>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</si>
  <si>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</si>
  <si>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</si>
  <si>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</si>
  <si>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</si>
  <si>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</si>
  <si>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</si>
  <si>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</si>
  <si>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</si>
  <si>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</si>
  <si>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</si>
  <si>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</si>
  <si>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</si>
  <si>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</si>
  <si>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</si>
  <si>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</si>
  <si>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</si>
  <si>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</si>
  <si>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</si>
  <si>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</si>
  <si>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</si>
  <si>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</si>
  <si>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</si>
  <si>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</si>
  <si>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</si>
  <si>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</si>
  <si>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</si>
  <si>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</si>
  <si>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</si>
  <si>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</si>
  <si>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</si>
  <si>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</si>
  <si>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</si>
  <si>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</si>
  <si>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</si>
  <si>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</si>
  <si>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</si>
  <si>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</si>
  <si>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</si>
  <si>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</si>
  <si>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</si>
  <si>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</si>
  <si>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</si>
  <si>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</si>
  <si>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</si>
  <si>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</si>
  <si>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</si>
  <si>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</si>
  <si>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</si>
  <si>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</si>
  <si>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</si>
  <si>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</si>
  <si>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</si>
  <si>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</si>
  <si>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</si>
  <si>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</si>
  <si>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</si>
  <si>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</si>
  <si>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</si>
  <si>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</si>
  <si>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</si>
  <si>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</si>
  <si>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</si>
  <si>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</si>
  <si>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</si>
  <si>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</si>
  <si>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</si>
  <si>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</si>
  <si>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</si>
  <si>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</si>
  <si>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</si>
  <si>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</si>
  <si>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</si>
  <si>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</si>
  <si>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</si>
  <si>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</si>
  <si>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</si>
  <si>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</si>
  <si>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</si>
  <si>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</si>
  <si>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</si>
  <si>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</si>
  <si>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</si>
  <si>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</si>
  <si>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</si>
  <si>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</si>
  <si>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</si>
  <si>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</si>
  <si>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</si>
  <si>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</si>
  <si>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</si>
  <si>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</si>
  <si>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</si>
  <si>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</si>
  <si>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</si>
  <si>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</si>
  <si>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</si>
  <si>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</si>
  <si>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</si>
  <si>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</si>
  <si>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</si>
  <si>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</si>
  <si>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</si>
  <si>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</si>
  <si>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</si>
  <si>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</si>
  <si>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</si>
  <si>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</si>
  <si>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</si>
  <si>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</si>
  <si>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</si>
  <si>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</si>
  <si>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</si>
  <si>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</si>
  <si>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</si>
  <si>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</si>
  <si>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</si>
  <si>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</si>
  <si>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</si>
  <si>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</si>
  <si>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</si>
  <si>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</si>
  <si>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</si>
  <si>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</si>
  <si>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</si>
  <si>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</si>
  <si>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</si>
  <si>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</si>
  <si>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</si>
  <si>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</si>
  <si>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</si>
  <si>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</si>
  <si>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</si>
  <si>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</si>
  <si>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</si>
  <si>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</si>
  <si>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</si>
  <si>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</si>
  <si>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</si>
  <si>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</si>
  <si>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</si>
  <si>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</si>
  <si>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</si>
  <si>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</si>
  <si>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</si>
  <si>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</si>
  <si>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</si>
  <si>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</si>
  <si>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</si>
  <si>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</si>
  <si>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</si>
  <si>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</si>
  <si>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</si>
  <si>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</si>
  <si>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</si>
  <si>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</si>
  <si>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</si>
  <si>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</si>
  <si>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</si>
  <si>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</si>
  <si>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</si>
  <si>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</si>
  <si>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</si>
  <si>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</si>
  <si>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</si>
  <si>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</si>
  <si>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</si>
  <si>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</si>
  <si>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</si>
  <si>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</si>
  <si>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</si>
  <si>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</si>
  <si>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</si>
  <si>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</si>
  <si>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</si>
  <si>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</si>
  <si>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</si>
  <si>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</si>
  <si>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</si>
  <si>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</si>
  <si>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</si>
  <si>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</si>
  <si>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</si>
  <si>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</si>
  <si>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</si>
  <si>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</si>
  <si>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</si>
  <si>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</si>
  <si>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</si>
  <si>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</si>
  <si>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</si>
  <si>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</si>
  <si>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</si>
  <si>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</si>
  <si>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</si>
  <si>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</si>
  <si>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</si>
  <si>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</si>
  <si>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</si>
  <si>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</si>
  <si>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</si>
  <si>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</si>
  <si>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</si>
  <si>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</si>
  <si>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</si>
  <si>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</si>
  <si>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</si>
  <si>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</si>
  <si>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</si>
  <si>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</si>
  <si>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</si>
  <si>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</si>
  <si>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</si>
  <si>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</si>
  <si>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</si>
  <si>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</si>
  <si>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</si>
  <si>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</si>
  <si>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</si>
  <si>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</si>
  <si>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</si>
  <si>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</si>
  <si>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</si>
  <si>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</si>
  <si>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</si>
  <si>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</si>
  <si>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</si>
  <si>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</si>
  <si>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</si>
  <si>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</si>
  <si>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</si>
  <si>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</si>
  <si>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</si>
  <si>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</si>
  <si>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</si>
  <si>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</si>
  <si>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</si>
  <si>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</si>
  <si>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</si>
  <si>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</si>
  <si>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</si>
  <si>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</si>
  <si>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</si>
  <si>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</si>
  <si>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</si>
  <si>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</si>
  <si>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</si>
  <si>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</si>
  <si>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</si>
  <si>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</si>
  <si>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</si>
  <si>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</si>
  <si>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</si>
  <si>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</si>
  <si>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</si>
  <si>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</si>
  <si>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</si>
  <si>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</si>
  <si>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</si>
  <si>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</si>
  <si>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</si>
  <si>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</si>
  <si>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</si>
  <si>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</si>
  <si>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</si>
  <si>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</si>
  <si>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</si>
  <si>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</si>
  <si>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</si>
  <si>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</si>
  <si>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</si>
  <si>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</si>
  <si>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</si>
  <si>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</si>
  <si>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</si>
  <si>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</si>
  <si>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</si>
  <si>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</si>
  <si>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</si>
  <si>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</si>
  <si>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</si>
  <si>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</si>
  <si>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</si>
  <si>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</si>
  <si>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</si>
  <si>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</si>
  <si>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</si>
  <si>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</si>
  <si>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</si>
  <si>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</si>
  <si>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</si>
  <si>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</si>
  <si>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</si>
  <si>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</si>
  <si>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</si>
  <si>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</si>
  <si>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</si>
  <si>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</si>
  <si>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</si>
  <si>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</si>
  <si>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</si>
  <si>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</si>
  <si>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</si>
  <si>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</si>
  <si>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</si>
  <si>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</si>
  <si>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</si>
  <si>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</si>
  <si>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</si>
  <si>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</si>
  <si>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</si>
  <si>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</si>
  <si>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</si>
  <si>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</si>
  <si>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</si>
  <si>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</si>
  <si>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</si>
  <si>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</si>
  <si>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</si>
  <si>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</si>
  <si>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</si>
  <si>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</si>
  <si>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</si>
  <si>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</si>
  <si>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</si>
  <si>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</si>
  <si>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</si>
  <si>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</si>
  <si>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</si>
  <si>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</si>
  <si>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</si>
  <si>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</si>
  <si>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</si>
  <si>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</si>
  <si>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</si>
  <si>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</si>
  <si>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</si>
  <si>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</si>
  <si>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</si>
  <si>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</si>
  <si>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</si>
  <si>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</si>
  <si>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</si>
  <si>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</si>
  <si>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</si>
  <si>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</si>
  <si>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</si>
  <si>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</si>
  <si>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</si>
  <si>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</si>
  <si>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</si>
  <si>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</si>
  <si>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</si>
  <si>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</si>
  <si>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</si>
  <si>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</si>
  <si>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</si>
  <si>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</si>
  <si>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</si>
  <si>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</si>
  <si>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</si>
  <si>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</si>
  <si>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</si>
  <si>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</si>
  <si>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</si>
  <si>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</si>
  <si>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</si>
  <si>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</si>
  <si>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</si>
  <si>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</si>
  <si>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</si>
  <si>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</si>
  <si>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</si>
  <si>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</si>
  <si>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</si>
  <si>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</si>
  <si>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</si>
  <si>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</si>
  <si>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</si>
  <si>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</si>
  <si>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</si>
  <si>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</si>
  <si>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</si>
  <si>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</si>
  <si>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</si>
  <si>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</si>
  <si>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</si>
  <si>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</si>
  <si>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</si>
  <si>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</si>
  <si>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</si>
  <si>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</si>
  <si>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</si>
  <si>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</si>
  <si>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</si>
  <si>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</si>
  <si>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</si>
  <si>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</si>
  <si>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</si>
  <si>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</si>
  <si>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</si>
  <si>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</si>
  <si>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</si>
  <si>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</si>
  <si>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</si>
  <si>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</si>
  <si>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</si>
  <si>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</si>
  <si>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</si>
  <si>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</si>
  <si>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</si>
  <si>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</si>
  <si>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</si>
  <si>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</si>
  <si>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</si>
  <si>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</si>
  <si>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</si>
  <si>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</si>
  <si>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</si>
  <si>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</si>
  <si>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</si>
  <si>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</si>
  <si>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</si>
  <si>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</si>
  <si>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</si>
  <si>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</si>
  <si>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</si>
  <si>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</si>
  <si>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</si>
  <si>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</si>
  <si>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</si>
  <si>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</si>
  <si>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</si>
  <si>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</si>
  <si>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</si>
  <si>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</si>
  <si>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</si>
  <si>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</si>
  <si>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</si>
  <si>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</si>
  <si>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</si>
  <si>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</si>
  <si>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</si>
  <si>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</si>
  <si>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</si>
  <si>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</si>
  <si>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</si>
  <si>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</si>
  <si>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</si>
  <si>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</si>
  <si>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</si>
  <si>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</si>
  <si>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</si>
  <si>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</si>
  <si>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</si>
  <si>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</si>
  <si>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</si>
  <si>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</si>
  <si>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</si>
  <si>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</si>
  <si>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</si>
  <si>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</si>
  <si>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</si>
  <si>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</si>
  <si>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</si>
  <si>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</si>
  <si>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</si>
  <si>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</si>
  <si>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</si>
  <si>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</si>
  <si>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</si>
  <si>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</si>
  <si>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</si>
  <si>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</si>
  <si>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</si>
  <si>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</si>
  <si>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</si>
  <si>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</si>
  <si>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</si>
  <si>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</si>
  <si>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</si>
  <si>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</si>
  <si>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</si>
  <si>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</si>
  <si>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</si>
  <si>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</si>
  <si>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</si>
  <si>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</si>
  <si>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</si>
  <si>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</si>
  <si>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</si>
  <si>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</si>
  <si>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</si>
  <si>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</si>
  <si>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</si>
  <si>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</si>
  <si>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</si>
  <si>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</si>
  <si>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</si>
  <si>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</si>
  <si>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</si>
  <si>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</si>
  <si>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</si>
  <si>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</si>
  <si>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</si>
  <si>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</si>
  <si>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</si>
  <si>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</si>
  <si>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</si>
  <si>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</si>
  <si>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</si>
  <si>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</si>
  <si>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</si>
  <si>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</si>
  <si>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</si>
  <si>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</si>
  <si>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</si>
  <si>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</si>
  <si>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</si>
  <si>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</si>
  <si>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</si>
  <si>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</si>
  <si>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</si>
  <si>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</si>
  <si>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</si>
  <si>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</si>
  <si>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</si>
  <si>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</si>
  <si>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</si>
  <si>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</si>
  <si>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</si>
  <si>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</si>
  <si>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</si>
  <si>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</si>
  <si>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</si>
  <si>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</si>
  <si>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</si>
  <si>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</si>
  <si>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</si>
  <si>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</si>
  <si>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</si>
  <si>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</si>
  <si>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</si>
  <si>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</si>
  <si>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</si>
  <si>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</si>
  <si>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</si>
  <si>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</si>
  <si>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</si>
  <si>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</si>
  <si>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</si>
  <si>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</si>
  <si>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</si>
  <si>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</si>
  <si>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</si>
  <si>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</si>
  <si>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</si>
  <si>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</si>
  <si>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</si>
  <si>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</si>
  <si>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</si>
  <si>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</si>
  <si>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</si>
  <si>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</si>
  <si>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</si>
  <si>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</si>
  <si>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</si>
  <si>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</si>
  <si>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</si>
  <si>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</si>
  <si>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</si>
  <si>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</si>
  <si>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</si>
  <si>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</si>
  <si>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</si>
  <si>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</si>
  <si>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</si>
  <si>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</si>
  <si>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</si>
  <si>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</si>
  <si>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</si>
  <si>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</si>
  <si>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</si>
  <si>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</si>
  <si>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</si>
  <si>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</si>
  <si>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</si>
  <si>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</si>
  <si>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</si>
  <si>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</si>
  <si>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</si>
  <si>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</si>
  <si>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</si>
  <si>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</si>
  <si>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</si>
  <si>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</si>
  <si>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</si>
  <si>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</si>
  <si>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</si>
  <si>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</si>
  <si>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</si>
  <si>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</si>
  <si>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</si>
  <si>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</si>
  <si>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</si>
  <si>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</si>
  <si>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</si>
  <si>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</si>
  <si>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</si>
  <si>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</si>
  <si>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</si>
  <si>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</si>
  <si>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</si>
  <si>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</si>
  <si>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</si>
  <si>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</si>
  <si>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</si>
  <si>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</si>
  <si>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</si>
  <si>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</si>
  <si>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</si>
  <si>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</si>
  <si>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</si>
  <si>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</si>
  <si>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</si>
  <si>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</si>
  <si>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</si>
  <si>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</si>
  <si>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</si>
  <si>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</si>
  <si>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</si>
  <si>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</si>
  <si>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</si>
  <si>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</si>
  <si>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</si>
  <si>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</si>
  <si>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</si>
  <si>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</si>
  <si>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</si>
  <si>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</si>
  <si>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</si>
  <si>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</si>
  <si>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</si>
  <si>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</si>
  <si>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</si>
  <si>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</si>
  <si>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</si>
  <si>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</si>
  <si>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</si>
  <si>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</si>
  <si>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</si>
  <si>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</si>
  <si>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</si>
  <si>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</si>
  <si>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</si>
  <si>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</si>
  <si>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</si>
  <si>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</si>
  <si>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</si>
  <si>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</si>
  <si>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</si>
  <si>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</si>
  <si>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</si>
  <si>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</si>
  <si>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</si>
  <si>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</si>
  <si>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</si>
  <si>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</si>
  <si>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</si>
  <si>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</si>
  <si>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</si>
  <si>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</si>
  <si>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</si>
  <si>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</si>
  <si>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</si>
  <si>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</si>
  <si>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</si>
  <si>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</si>
  <si>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</si>
  <si>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</si>
  <si>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</si>
  <si>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</si>
  <si>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</si>
  <si>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</si>
  <si>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</si>
  <si>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</si>
  <si>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</si>
  <si>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</si>
  <si>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</si>
  <si>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</si>
  <si>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</si>
  <si>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</si>
  <si>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</si>
  <si>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</si>
  <si>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</si>
  <si>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</si>
  <si>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</si>
  <si>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</si>
  <si>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</si>
  <si>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</si>
  <si>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</si>
  <si>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</si>
  <si>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</si>
  <si>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</si>
  <si>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</si>
  <si>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</si>
  <si>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</si>
  <si>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</si>
  <si>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</si>
  <si>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</si>
  <si>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</si>
  <si>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</si>
  <si>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</si>
  <si>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</si>
  <si>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</si>
  <si>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</si>
  <si>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</si>
  <si>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</si>
  <si>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</si>
  <si>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</si>
  <si>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</si>
  <si>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</si>
  <si>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</si>
  <si>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</si>
  <si>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</si>
  <si>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</si>
  <si>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</si>
  <si>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</si>
  <si>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</si>
  <si>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</si>
  <si>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</si>
  <si>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</si>
  <si>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</si>
  <si>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</si>
  <si>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</si>
  <si>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</si>
  <si>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</si>
  <si>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</si>
  <si>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</si>
  <si>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</si>
  <si>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</si>
  <si>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</si>
  <si>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</si>
  <si>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</si>
  <si>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</si>
  <si>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</si>
  <si>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</si>
  <si>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</si>
  <si>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</si>
  <si>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</si>
  <si>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</si>
  <si>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</si>
  <si>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</si>
  <si>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</si>
  <si>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</si>
  <si>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</si>
  <si>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</si>
  <si>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</si>
  <si>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</si>
  <si>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</si>
  <si>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</si>
  <si>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</si>
  <si>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</si>
  <si>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</si>
  <si>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</si>
  <si>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</si>
  <si>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</si>
  <si>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</si>
  <si>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</si>
  <si>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</si>
  <si>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</si>
  <si>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</si>
  <si>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</si>
  <si>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</si>
  <si>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</si>
  <si>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</si>
  <si>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</si>
  <si>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</si>
  <si>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</si>
  <si>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</si>
  <si>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</si>
  <si>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</si>
  <si>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</si>
  <si>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</si>
  <si>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</si>
  <si>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</si>
  <si>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</si>
  <si>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</si>
  <si>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</si>
  <si>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</si>
  <si>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</si>
  <si>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</si>
  <si>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</si>
  <si>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</si>
  <si>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</si>
  <si>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</si>
  <si>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</si>
  <si>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</si>
  <si>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</si>
  <si>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</si>
  <si>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</si>
  <si>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</si>
  <si>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</si>
  <si>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</si>
  <si>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</si>
  <si>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</si>
  <si>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</si>
  <si>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</si>
  <si>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</si>
  <si>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</si>
  <si>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</si>
  <si>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</si>
  <si>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</si>
  <si>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</si>
  <si>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</si>
  <si>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</si>
  <si>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</si>
  <si>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</si>
  <si>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</si>
  <si>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</si>
  <si>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</si>
  <si>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</si>
  <si>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</si>
  <si>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</si>
  <si>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</si>
  <si>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</si>
  <si>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</si>
  <si>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</si>
  <si>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</si>
  <si>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</si>
  <si>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</si>
  <si>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</si>
  <si>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</si>
  <si>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</si>
  <si>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</si>
  <si>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</si>
  <si>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</si>
  <si>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</si>
  <si>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</si>
  <si>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</si>
  <si>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</si>
  <si>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</si>
  <si>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</si>
  <si>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</si>
  <si>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</si>
  <si>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</si>
  <si>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</si>
  <si>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</si>
  <si>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</si>
  <si>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</si>
  <si>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</si>
  <si>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</si>
  <si>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</si>
  <si>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</si>
  <si>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</si>
  <si>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</si>
  <si>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</si>
  <si>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</si>
  <si>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</si>
  <si>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</si>
  <si>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</si>
  <si>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</si>
  <si>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</si>
  <si>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</si>
  <si>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</si>
  <si>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</si>
  <si>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</si>
  <si>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</si>
  <si>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</si>
  <si>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</si>
  <si>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</si>
  <si>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</si>
  <si>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</si>
  <si>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</si>
  <si>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</si>
  <si>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</si>
  <si>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</si>
  <si>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</si>
  <si>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</si>
  <si>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</si>
  <si>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</si>
  <si>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</si>
  <si>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</si>
  <si>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</si>
  <si>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</si>
  <si>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</si>
  <si>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</si>
  <si>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</si>
  <si>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</si>
  <si>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</si>
  <si>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</si>
  <si>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</si>
  <si>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</si>
  <si>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</si>
  <si>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</si>
  <si>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</si>
  <si>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</si>
  <si>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</si>
  <si>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</si>
  <si>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</si>
  <si>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</si>
  <si>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</si>
  <si>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</si>
  <si>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</si>
  <si>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</si>
  <si>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</si>
  <si>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</si>
  <si>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</si>
  <si>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</si>
  <si>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</si>
  <si>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</si>
  <si>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</si>
  <si>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</si>
  <si>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</si>
  <si>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</si>
  <si>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</si>
  <si>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</si>
  <si>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</si>
  <si>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</si>
  <si>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</si>
  <si>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</si>
  <si>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</si>
  <si>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</si>
  <si>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</si>
  <si>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</si>
  <si>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</si>
  <si>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</si>
  <si>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</si>
  <si>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</si>
  <si>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</si>
  <si>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</si>
  <si>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</si>
  <si>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</si>
  <si>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</si>
  <si>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</si>
  <si>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</si>
  <si>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</si>
  <si>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</si>
  <si>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</si>
  <si>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</si>
  <si>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</si>
  <si>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</si>
  <si>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</si>
  <si>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</si>
  <si>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</si>
  <si>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</si>
  <si>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</si>
  <si>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</si>
  <si>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</si>
  <si>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</si>
  <si>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</si>
  <si>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</si>
  <si>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</si>
  <si>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</si>
  <si>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</si>
  <si>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</si>
  <si>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</si>
  <si>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</si>
  <si>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</si>
  <si>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</si>
  <si>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</si>
  <si>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</si>
  <si>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</si>
  <si>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</si>
  <si>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</si>
  <si>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</si>
  <si>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</si>
  <si>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</si>
  <si>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</si>
  <si>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</si>
  <si>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</si>
  <si>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</si>
  <si>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</si>
  <si>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</si>
  <si>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</si>
  <si>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</si>
  <si>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</si>
  <si>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</si>
  <si>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</si>
  <si>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</si>
  <si>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</si>
  <si>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</si>
  <si>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</si>
  <si>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</si>
  <si>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</si>
  <si>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</si>
  <si>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</si>
  <si>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</si>
  <si>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</si>
  <si>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</si>
  <si>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</si>
  <si>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</si>
  <si>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</si>
  <si>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</si>
  <si>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</si>
  <si>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</si>
  <si>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</si>
  <si>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</si>
  <si>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</si>
  <si>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</si>
  <si>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</si>
  <si>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</si>
  <si>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</si>
  <si>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</si>
  <si>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</si>
  <si>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</si>
  <si>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</si>
  <si>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</si>
  <si>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</si>
  <si>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</si>
  <si>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</si>
  <si>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</si>
  <si>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</si>
  <si>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</si>
  <si>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</si>
  <si>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</si>
  <si>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</si>
  <si>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</si>
  <si>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</si>
  <si>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</si>
  <si>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</si>
  <si>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</si>
  <si>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</si>
  <si>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</si>
  <si>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</si>
  <si>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</si>
  <si>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</si>
  <si>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</si>
  <si>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</si>
  <si>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</si>
  <si>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</si>
  <si>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</si>
  <si>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</si>
  <si>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</si>
  <si>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</si>
  <si>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</si>
  <si>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</si>
  <si>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</si>
  <si>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</si>
  <si>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</si>
  <si>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</si>
  <si>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</si>
  <si>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</si>
  <si>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</si>
  <si>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</si>
  <si>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</si>
  <si>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</si>
  <si>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</si>
  <si>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</si>
  <si>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</si>
  <si>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</si>
  <si>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</si>
  <si>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</si>
  <si>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</si>
  <si>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</si>
  <si>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</si>
  <si>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</si>
  <si>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</si>
  <si>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</si>
  <si>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</si>
  <si>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</si>
  <si>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</si>
  <si>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</si>
  <si>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</si>
  <si>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</si>
  <si>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</si>
  <si>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</si>
  <si>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</si>
  <si>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</si>
  <si>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</si>
  <si>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</si>
  <si>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</si>
  <si>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</si>
  <si>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</si>
  <si>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</si>
  <si>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</si>
  <si>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</si>
  <si>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</si>
  <si>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</si>
  <si>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</si>
  <si>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</si>
  <si>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</si>
  <si>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</si>
  <si>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</si>
  <si>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</si>
  <si>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</si>
  <si>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</si>
  <si>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</si>
  <si>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</si>
  <si>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</si>
  <si>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</si>
  <si>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</si>
  <si>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</si>
  <si>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</si>
  <si>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</si>
  <si>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</si>
  <si>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</si>
  <si>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</si>
  <si>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</si>
  <si>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</si>
  <si>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</si>
  <si>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</si>
  <si>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</si>
  <si>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</si>
  <si>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</si>
  <si>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</si>
  <si>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</si>
  <si>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</si>
  <si>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</si>
  <si>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</si>
  <si>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</si>
  <si>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</si>
  <si>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</si>
  <si>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</si>
  <si>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</si>
  <si>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</si>
  <si>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</si>
  <si>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</si>
  <si>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</si>
  <si>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</si>
  <si>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</si>
  <si>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</si>
  <si>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</si>
  <si>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</si>
  <si>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</si>
  <si>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</si>
  <si>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</si>
  <si>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</si>
  <si>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</si>
  <si>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</si>
  <si>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</si>
  <si>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</si>
  <si>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</si>
  <si>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</si>
  <si>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</si>
  <si>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</si>
  <si>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</si>
  <si>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</si>
  <si>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</si>
  <si>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</si>
  <si>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</si>
  <si>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</si>
  <si>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</si>
  <si>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</si>
  <si>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</si>
  <si>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</si>
  <si>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</si>
  <si>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</si>
  <si>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</si>
  <si>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</si>
  <si>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</si>
  <si>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</si>
  <si>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</si>
  <si>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</si>
  <si>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</si>
  <si>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</si>
  <si>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</si>
  <si>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</si>
  <si>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</si>
  <si>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</si>
  <si>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</si>
  <si>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</si>
  <si>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</si>
  <si>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</si>
  <si>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</si>
  <si>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</si>
  <si>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</si>
  <si>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</si>
  <si>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</si>
  <si>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</si>
  <si>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</si>
  <si>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</si>
  <si>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</si>
  <si>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</si>
  <si>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</si>
  <si>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</si>
  <si>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</si>
  <si>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</si>
  <si>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</si>
  <si>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</si>
  <si>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</si>
  <si>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</si>
  <si>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</si>
  <si>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</si>
  <si>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</si>
  <si>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</si>
  <si>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</si>
  <si>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</si>
  <si>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</si>
  <si>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</si>
  <si>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</si>
  <si>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</si>
  <si>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</si>
  <si>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</si>
  <si>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</si>
  <si>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</si>
  <si>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</si>
  <si>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</si>
  <si>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</si>
  <si>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</si>
  <si>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</si>
  <si>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</si>
  <si>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</si>
  <si>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</si>
  <si>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</si>
  <si>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</si>
  <si>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</si>
  <si>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</si>
  <si>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</si>
  <si>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</si>
  <si>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</si>
  <si>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</si>
  <si>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</si>
  <si>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</si>
  <si>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</si>
  <si>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</si>
  <si>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</si>
  <si>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</si>
  <si>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</si>
  <si>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</si>
  <si>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</si>
  <si>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</si>
  <si>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</si>
  <si>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</si>
  <si>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</si>
  <si>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</si>
  <si>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</si>
  <si>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</si>
  <si>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</si>
  <si>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</si>
  <si>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</si>
  <si>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</si>
  <si>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</si>
  <si>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</si>
  <si>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</si>
  <si>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</si>
  <si>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</si>
  <si>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</si>
  <si>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</si>
  <si>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</si>
  <si>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</si>
  <si>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</si>
  <si>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</si>
  <si>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</si>
  <si>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</si>
  <si>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</si>
  <si>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</si>
  <si>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</si>
  <si>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</si>
  <si>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</si>
  <si>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</si>
  <si>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</si>
  <si>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</si>
  <si>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</si>
  <si>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</si>
  <si>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</si>
  <si>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</si>
  <si>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</si>
  <si>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</si>
  <si>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</si>
  <si>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</si>
  <si>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</si>
  <si>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</si>
  <si>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</si>
  <si>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</si>
  <si>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</si>
  <si>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</si>
  <si>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</si>
  <si>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</si>
  <si>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</si>
  <si>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</si>
  <si>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</si>
  <si>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</si>
  <si>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</si>
  <si>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</si>
  <si>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</si>
  <si>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</si>
  <si>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</si>
  <si>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</si>
  <si>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</si>
  <si>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</si>
  <si>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</si>
  <si>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</si>
  <si>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</si>
  <si>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</si>
  <si>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</si>
  <si>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</si>
  <si>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</si>
  <si>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</si>
  <si>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</si>
  <si>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</si>
  <si>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</si>
  <si>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</si>
  <si>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</si>
  <si>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</si>
  <si>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</si>
  <si>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</si>
  <si>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</si>
  <si>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</si>
  <si>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</si>
  <si>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</si>
  <si>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</si>
  <si>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</si>
  <si>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</si>
  <si>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</si>
  <si>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</si>
  <si>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</si>
  <si>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</si>
  <si>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</si>
  <si>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</si>
  <si>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</si>
  <si>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</si>
  <si>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</si>
  <si>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</si>
  <si>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</si>
  <si>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</si>
  <si>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</si>
  <si>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</si>
  <si>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</si>
  <si>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</si>
  <si>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</si>
  <si>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</si>
  <si>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</si>
  <si>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</si>
  <si>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</si>
  <si>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</si>
  <si>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</si>
  <si>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</si>
  <si>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</si>
  <si>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</si>
  <si>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</si>
  <si>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</si>
  <si>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</si>
  <si>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</si>
  <si>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</si>
  <si>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</si>
  <si>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</si>
  <si>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</si>
  <si>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</si>
  <si>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</si>
  <si>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</si>
  <si>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</si>
  <si>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</si>
  <si>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</si>
  <si>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</si>
  <si>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</si>
  <si>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</si>
  <si>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</si>
  <si>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</si>
  <si>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</si>
  <si>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</si>
  <si>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</si>
  <si>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</si>
  <si>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</si>
  <si>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</si>
  <si>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</si>
  <si>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</si>
  <si>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</si>
  <si>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</si>
  <si>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</si>
  <si>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</si>
  <si>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</si>
  <si>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</si>
  <si>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</si>
  <si>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</si>
  <si>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</si>
  <si>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</si>
  <si>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</si>
  <si>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</si>
  <si>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</si>
  <si>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</si>
  <si>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</si>
  <si>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</si>
  <si>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</si>
  <si>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</si>
  <si>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</si>
  <si>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</si>
  <si>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</si>
  <si>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</si>
  <si>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</si>
  <si>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</si>
  <si>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</si>
  <si>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</si>
  <si>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</si>
  <si>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</si>
  <si>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</si>
  <si>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</si>
  <si>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</si>
  <si>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</si>
  <si>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</si>
  <si>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</si>
  <si>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</si>
  <si>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</si>
  <si>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</si>
  <si>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</si>
  <si>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</si>
  <si>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</si>
  <si>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</si>
  <si>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</si>
  <si>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</si>
  <si>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</si>
  <si>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</si>
  <si>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</si>
  <si>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</si>
  <si>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</si>
  <si>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</si>
  <si>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</si>
  <si>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</si>
  <si>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</si>
  <si>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</si>
  <si>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</si>
  <si>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</si>
  <si>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</si>
  <si>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</si>
  <si>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</si>
  <si>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</si>
  <si>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</si>
  <si>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</si>
  <si>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</si>
  <si>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</si>
  <si>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</si>
  <si>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</si>
  <si>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</si>
  <si>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</si>
  <si>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</si>
  <si>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</si>
  <si>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</si>
  <si>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</si>
  <si>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</si>
  <si>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</si>
  <si>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</si>
  <si>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</si>
  <si>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</si>
  <si>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</si>
  <si>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</si>
  <si>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</si>
  <si>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</si>
  <si>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</si>
  <si>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</si>
  <si>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</si>
  <si>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</si>
  <si>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</si>
  <si>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</si>
  <si>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</si>
  <si>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</si>
  <si>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</si>
  <si>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</si>
  <si>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</si>
  <si>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</si>
  <si>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</si>
  <si>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</si>
  <si>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</si>
  <si>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</si>
  <si>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</si>
  <si>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</si>
  <si>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</si>
  <si>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</si>
  <si>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</si>
  <si>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</si>
  <si>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</si>
  <si>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</si>
  <si>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</si>
  <si>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</si>
  <si>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</si>
  <si>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</si>
  <si>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</si>
  <si>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</si>
  <si>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</si>
  <si>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</si>
  <si>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</si>
  <si>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</si>
  <si>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</si>
  <si>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</si>
  <si>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</si>
  <si>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</si>
  <si>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</si>
  <si>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</si>
  <si>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</si>
  <si>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</si>
  <si>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</si>
  <si>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</si>
  <si>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</si>
  <si>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</si>
  <si>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</si>
  <si>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</si>
  <si>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</si>
  <si>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</si>
  <si>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</si>
  <si>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</si>
  <si>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</si>
  <si>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</si>
  <si>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</si>
  <si>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</si>
  <si>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</si>
  <si>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</si>
  <si>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</si>
  <si>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</si>
  <si>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</si>
  <si>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</si>
  <si>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</si>
  <si>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</si>
  <si>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</si>
  <si>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</si>
  <si>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</si>
  <si>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</si>
  <si>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</si>
  <si>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</si>
  <si>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</si>
  <si>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</si>
  <si>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</si>
  <si>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</si>
  <si>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</si>
  <si>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</si>
  <si>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</si>
  <si>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</si>
  <si>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</si>
  <si>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</si>
  <si>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</si>
  <si>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</si>
  <si>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</si>
  <si>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</si>
  <si>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</si>
  <si>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</si>
  <si>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</si>
  <si>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</si>
  <si>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</si>
  <si>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</si>
  <si>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</si>
  <si>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</si>
  <si>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</si>
  <si>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</si>
  <si>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</si>
  <si>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</si>
  <si>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</si>
  <si>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</si>
  <si>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</si>
  <si>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</si>
  <si>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</si>
  <si>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</si>
  <si>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</si>
  <si>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</si>
  <si>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</si>
  <si>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</si>
  <si>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</si>
  <si>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</si>
  <si>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</si>
  <si>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</si>
  <si>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</si>
  <si>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</si>
  <si>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</si>
  <si>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</si>
  <si>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</si>
  <si>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</si>
  <si>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</si>
  <si>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</si>
  <si>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</si>
  <si>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</si>
  <si>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</si>
  <si>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</si>
  <si>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</si>
  <si>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</si>
  <si>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</si>
  <si>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</si>
  <si>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</si>
  <si>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</si>
  <si>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</si>
  <si>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</si>
  <si>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</si>
  <si>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</si>
  <si>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</si>
  <si>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</si>
  <si>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</si>
  <si>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</si>
  <si>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</si>
  <si>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</si>
  <si>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</si>
  <si>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</si>
  <si>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</si>
  <si>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</si>
  <si>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</si>
  <si>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</si>
  <si>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</si>
  <si>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</si>
  <si>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</si>
  <si>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</si>
  <si>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</si>
  <si>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</si>
  <si>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</si>
  <si>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</si>
  <si>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</si>
  <si>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</si>
  <si>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</si>
  <si>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</si>
  <si>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</si>
  <si>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</si>
  <si>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</si>
  <si>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</si>
  <si>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</si>
  <si>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</si>
  <si>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</si>
  <si>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</si>
  <si>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</si>
  <si>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</si>
  <si>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</si>
  <si>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</si>
  <si>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</si>
  <si>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</si>
  <si>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</si>
  <si>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</si>
  <si>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</si>
  <si>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</si>
  <si>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</si>
  <si>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</si>
  <si>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</si>
  <si>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</si>
  <si>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</si>
  <si>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</si>
  <si>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</si>
  <si>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</si>
  <si>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</si>
  <si>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</si>
  <si>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</si>
  <si>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</si>
  <si>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</si>
  <si>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</si>
  <si>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</si>
  <si>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</si>
  <si>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</si>
  <si>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</si>
  <si>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</si>
  <si>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</si>
  <si>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</si>
  <si>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</si>
  <si>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</si>
  <si>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</si>
  <si>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</si>
  <si>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</si>
  <si>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</si>
  <si>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</si>
  <si>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</si>
  <si>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</si>
  <si>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</si>
  <si>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</si>
  <si>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</si>
  <si>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</si>
  <si>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</si>
  <si>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</si>
  <si>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</si>
  <si>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</si>
  <si>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</si>
  <si>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</si>
  <si>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</si>
  <si>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</si>
  <si>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</si>
  <si>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</si>
  <si>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</si>
  <si>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</si>
  <si>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</si>
  <si>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</si>
  <si>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</si>
  <si>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</si>
  <si>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</si>
  <si>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</si>
  <si>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</si>
  <si>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</si>
  <si>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</si>
  <si>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</si>
  <si>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</si>
  <si>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</si>
  <si>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</si>
  <si>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</si>
  <si>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</si>
  <si>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</si>
  <si>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</si>
  <si>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</si>
  <si>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</si>
  <si>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</si>
  <si>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</si>
  <si>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</si>
  <si>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</si>
  <si>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</si>
  <si>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</si>
  <si>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</si>
  <si>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</si>
  <si>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</si>
  <si>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</si>
  <si>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</si>
  <si>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</si>
  <si>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</si>
  <si>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</si>
  <si>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</si>
  <si>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</si>
  <si>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</si>
  <si>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</si>
  <si>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</si>
  <si>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</si>
  <si>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</si>
  <si>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</si>
  <si>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</si>
  <si>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</si>
  <si>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</si>
  <si>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</si>
  <si>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</si>
  <si>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</si>
  <si>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</si>
  <si>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</si>
  <si>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</si>
  <si>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</si>
  <si>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</si>
  <si>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</si>
  <si>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</si>
  <si>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</si>
  <si>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</si>
  <si>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</si>
  <si>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</si>
  <si>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</si>
  <si>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</si>
  <si>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</si>
  <si>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</si>
  <si>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</si>
  <si>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</si>
  <si>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</si>
  <si>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</si>
  <si>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</si>
  <si>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</si>
  <si>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</si>
  <si>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</si>
  <si>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</si>
  <si>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</si>
  <si>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</si>
  <si>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</si>
  <si>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</si>
  <si>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</si>
  <si>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</si>
  <si>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</si>
  <si>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</si>
  <si>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</si>
  <si>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</si>
  <si>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</si>
  <si>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</si>
  <si>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</si>
  <si>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</si>
  <si>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</si>
  <si>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</si>
  <si>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</si>
  <si>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</si>
  <si>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</si>
  <si>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</si>
  <si>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</si>
  <si>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</si>
  <si>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</si>
  <si>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</si>
  <si>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</si>
  <si>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</si>
  <si>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</si>
  <si>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</si>
  <si>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</si>
  <si>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</si>
  <si>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</si>
  <si>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</si>
  <si>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</si>
  <si>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</si>
  <si>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</si>
  <si>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</si>
  <si>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</si>
  <si>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</si>
  <si>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</si>
  <si>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</si>
  <si>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</si>
  <si>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</si>
  <si>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</si>
  <si>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</si>
  <si>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</si>
  <si>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</si>
  <si>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</si>
  <si>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</si>
  <si>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</si>
  <si>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</si>
  <si>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</si>
  <si>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</si>
  <si>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</si>
  <si>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</si>
  <si>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</si>
  <si>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</si>
  <si>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</si>
  <si>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</si>
  <si>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</si>
  <si>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</si>
  <si>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</si>
  <si>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</si>
  <si>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</si>
  <si>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</si>
  <si>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</si>
  <si>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</si>
  <si>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</si>
  <si>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</si>
  <si>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</si>
  <si>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</si>
  <si>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</si>
  <si>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</si>
  <si>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</si>
  <si>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</si>
  <si>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</si>
  <si>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</si>
  <si>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</si>
  <si>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</si>
  <si>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</si>
  <si>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</si>
  <si>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</si>
  <si>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</si>
  <si>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</si>
  <si>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</si>
  <si>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</si>
  <si>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</si>
  <si>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</si>
  <si>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</si>
  <si>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</si>
  <si>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</si>
  <si>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</si>
  <si>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</si>
  <si>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</si>
  <si>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</si>
  <si>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</si>
  <si>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</si>
  <si>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</si>
  <si>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</si>
  <si>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</si>
  <si>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</si>
  <si>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</si>
  <si>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</si>
  <si>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</si>
  <si>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</si>
  <si>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</si>
  <si>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</si>
  <si>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</si>
  <si>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</si>
  <si>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</si>
  <si>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</si>
  <si>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</si>
  <si>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</si>
  <si>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</si>
  <si>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</si>
  <si>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</si>
  <si>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</si>
  <si>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</si>
  <si>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</si>
  <si>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</si>
  <si>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</si>
  <si>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</si>
  <si>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</si>
  <si>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</si>
  <si>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</si>
  <si>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</si>
  <si>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</si>
  <si>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</si>
  <si>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</si>
  <si>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</si>
  <si>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</si>
  <si>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</si>
  <si>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</si>
  <si>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</si>
  <si>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</si>
  <si>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</si>
  <si>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</si>
  <si>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</si>
  <si>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</si>
  <si>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</si>
  <si>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</si>
  <si>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</si>
  <si>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</si>
  <si>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</si>
  <si>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</si>
  <si>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</si>
  <si>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</si>
  <si>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</si>
  <si>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</si>
  <si>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</si>
  <si>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</si>
  <si>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</si>
  <si>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</si>
  <si>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</si>
  <si>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</si>
  <si>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</si>
  <si>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</si>
  <si>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</si>
  <si>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</si>
  <si>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</si>
  <si>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</si>
  <si>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</si>
  <si>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</si>
  <si>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</si>
  <si>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</si>
  <si>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</si>
  <si>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</si>
  <si>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</si>
  <si>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</si>
  <si>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</si>
  <si>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</si>
  <si>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</si>
  <si>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</si>
  <si>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</si>
  <si>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</si>
  <si>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</si>
  <si>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</si>
  <si>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</si>
  <si>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</si>
  <si>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</si>
  <si>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</si>
  <si>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</si>
  <si>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</si>
  <si>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</si>
  <si>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</si>
  <si>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</si>
  <si>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</si>
  <si>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</si>
  <si>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</si>
  <si>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</si>
  <si>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</si>
  <si>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</si>
  <si>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</si>
  <si>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</si>
  <si>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</si>
  <si>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</si>
  <si>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</si>
  <si>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</si>
  <si>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</si>
  <si>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</si>
  <si>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</si>
  <si>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</si>
  <si>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</si>
  <si>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</si>
  <si>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</si>
  <si>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</si>
  <si>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</si>
  <si>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</si>
  <si>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</si>
  <si>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</si>
  <si>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</si>
  <si>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</si>
  <si>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</si>
  <si>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</si>
  <si>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</si>
  <si>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</si>
  <si>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</si>
  <si>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</si>
  <si>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</si>
  <si>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</si>
  <si>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</si>
  <si>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</si>
  <si>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</si>
  <si>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</si>
  <si>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</si>
  <si>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</si>
  <si>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</si>
  <si>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</si>
  <si>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</si>
  <si>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</si>
  <si>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</si>
  <si>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</si>
  <si>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</si>
  <si>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</si>
  <si>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</si>
  <si>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</si>
  <si>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</si>
  <si>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</si>
  <si>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</si>
  <si>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</si>
  <si>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</si>
  <si>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</si>
  <si>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</si>
  <si>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</si>
  <si>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</si>
  <si>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</si>
  <si>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</si>
  <si>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</si>
  <si>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</si>
  <si>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</si>
  <si>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</si>
  <si>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</si>
  <si>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</si>
  <si>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</si>
  <si>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</si>
  <si>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</si>
  <si>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</si>
  <si>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</si>
  <si>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</si>
  <si>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</si>
  <si>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</si>
  <si>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</si>
  <si>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</si>
  <si>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</si>
  <si>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</si>
  <si>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</si>
  <si>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</si>
  <si>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</si>
  <si>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</si>
  <si>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</si>
  <si>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</si>
  <si>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</si>
  <si>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</si>
  <si>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</si>
  <si>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</si>
  <si>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</si>
  <si>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</si>
  <si>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</si>
  <si>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</si>
  <si>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</si>
  <si>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</si>
  <si>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</si>
  <si>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</si>
  <si>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</si>
  <si>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</si>
  <si>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</si>
  <si>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</si>
  <si>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</si>
  <si>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</si>
  <si>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</si>
  <si>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</si>
  <si>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</si>
  <si>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</si>
  <si>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</si>
  <si>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</si>
  <si>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</si>
  <si>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</si>
  <si>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</si>
  <si>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</si>
  <si>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</si>
  <si>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</si>
  <si>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</si>
  <si>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</si>
  <si>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</si>
  <si>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</si>
  <si>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</si>
  <si>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</si>
  <si>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</si>
  <si>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</si>
  <si>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</si>
  <si>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</si>
  <si>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</si>
  <si>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</si>
  <si>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</si>
  <si>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</si>
  <si>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</si>
  <si>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</si>
  <si>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</si>
  <si>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</si>
  <si>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</si>
  <si>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</si>
  <si>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</si>
  <si>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</si>
  <si>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</si>
  <si>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</si>
  <si>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</si>
  <si>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</si>
  <si>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</si>
  <si>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</si>
  <si>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</si>
  <si>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</si>
  <si>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</si>
  <si>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</si>
  <si>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</si>
  <si>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</si>
  <si>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</si>
  <si>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</si>
  <si>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</si>
  <si>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</si>
  <si>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</si>
  <si>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</si>
  <si>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</si>
  <si>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</si>
  <si>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</si>
  <si>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</si>
  <si>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</si>
  <si>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</si>
  <si>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</si>
  <si>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</si>
  <si>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</si>
  <si>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</si>
  <si>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</si>
  <si>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</si>
  <si>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</si>
  <si>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</si>
  <si>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</si>
  <si>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</si>
  <si>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</si>
  <si>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</si>
  <si>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</si>
  <si>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</si>
  <si>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</si>
  <si>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</si>
  <si>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</si>
  <si>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</si>
  <si>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</si>
  <si>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</si>
  <si>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</si>
  <si>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</si>
  <si>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</si>
  <si>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</si>
  <si>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</si>
  <si>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</si>
  <si>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</si>
  <si>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</si>
  <si>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</si>
  <si>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</si>
  <si>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</si>
  <si>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</si>
  <si>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</si>
  <si>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</si>
  <si>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</si>
  <si>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</si>
  <si>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</si>
  <si>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</si>
  <si>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</si>
  <si>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</si>
  <si>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</si>
  <si>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</si>
  <si>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</si>
  <si>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</si>
  <si>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</si>
  <si>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</si>
  <si>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</si>
  <si>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</si>
  <si>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</si>
  <si>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</si>
  <si>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</si>
  <si>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</si>
  <si>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</si>
  <si>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</si>
  <si>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</si>
  <si>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</si>
  <si>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</si>
  <si>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</si>
  <si>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</si>
  <si>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</si>
  <si>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</si>
  <si>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</si>
  <si>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</si>
  <si>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</si>
  <si>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</si>
  <si>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</si>
  <si>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</si>
  <si>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</si>
  <si>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</si>
  <si>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</si>
  <si>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</si>
  <si>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</si>
  <si>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</si>
  <si>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</si>
  <si>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</si>
  <si>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</si>
  <si>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</si>
  <si>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</si>
  <si>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</si>
  <si>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</si>
  <si>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</si>
  <si>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</si>
  <si>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</si>
  <si>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</si>
  <si>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</si>
  <si>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</si>
  <si>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</si>
  <si>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</si>
  <si>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</si>
  <si>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</si>
  <si>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</si>
  <si>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</si>
  <si>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</si>
  <si>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</si>
  <si>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</si>
  <si>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</si>
  <si>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</si>
  <si>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</si>
  <si>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</si>
  <si>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</si>
  <si>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</si>
  <si>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</si>
  <si>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</si>
  <si>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</si>
  <si>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</si>
  <si>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</si>
  <si>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</si>
  <si>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</si>
  <si>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</si>
  <si>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</si>
  <si>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</si>
  <si>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</si>
  <si>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</si>
  <si>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</si>
  <si>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</si>
  <si>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</si>
  <si>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</si>
  <si>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</si>
  <si>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</si>
  <si>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</si>
  <si>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</si>
  <si>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</si>
  <si>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</si>
  <si>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</si>
  <si>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</si>
  <si>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</si>
  <si>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</si>
  <si>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</si>
  <si>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</si>
  <si>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</si>
  <si>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</si>
  <si>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</si>
  <si>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</si>
  <si>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</si>
  <si>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</si>
  <si>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</si>
  <si>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</si>
  <si>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</si>
  <si>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</si>
  <si>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</si>
  <si>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</si>
  <si>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</si>
  <si>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</si>
  <si>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</si>
  <si>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</si>
  <si>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</si>
  <si>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</si>
  <si>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</si>
  <si>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</si>
  <si>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</si>
  <si>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</si>
  <si>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</si>
  <si>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</si>
  <si>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</si>
  <si>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</si>
  <si>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</si>
  <si>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</si>
  <si>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</si>
  <si>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</si>
  <si>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</si>
  <si>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</si>
  <si>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</si>
  <si>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</si>
  <si>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</si>
  <si>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</si>
  <si>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</si>
  <si>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</si>
  <si>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</si>
  <si>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</si>
  <si>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</si>
  <si>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</si>
  <si>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</si>
  <si>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</si>
  <si>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</si>
  <si>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</si>
  <si>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</si>
  <si>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</si>
  <si>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</si>
  <si>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</si>
  <si>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</si>
  <si>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</si>
  <si>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</si>
  <si>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</si>
  <si>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</si>
  <si>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</si>
  <si>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</si>
  <si>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</si>
  <si>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</si>
  <si>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</si>
  <si>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</si>
  <si>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</si>
  <si>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</si>
  <si>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</si>
  <si>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</si>
  <si>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</si>
  <si>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</si>
  <si>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</si>
  <si>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</si>
  <si>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</si>
  <si>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</si>
  <si>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</si>
  <si>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</si>
  <si>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</si>
  <si>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</si>
  <si>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</si>
  <si>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</si>
  <si>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</si>
  <si>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</si>
  <si>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</si>
  <si>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</si>
  <si>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</si>
  <si>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</si>
  <si>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</si>
  <si>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</si>
  <si>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</si>
  <si>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</si>
  <si>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</si>
  <si>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</si>
  <si>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</si>
  <si>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</si>
  <si>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</si>
  <si>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</si>
  <si>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</si>
  <si>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</si>
  <si>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</si>
  <si>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</si>
  <si>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</si>
  <si>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</si>
  <si>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</si>
  <si>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</si>
  <si>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</si>
  <si>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</si>
  <si>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</si>
  <si>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</si>
  <si>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</si>
  <si>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</si>
  <si>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</si>
  <si>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</si>
  <si>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</si>
  <si>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</si>
  <si>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</si>
  <si>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</si>
  <si>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</si>
  <si>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</si>
  <si>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</si>
  <si>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</si>
  <si>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</si>
  <si>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</si>
  <si>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</si>
  <si>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</si>
  <si>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</si>
  <si>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</si>
  <si>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</si>
  <si>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</si>
  <si>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</si>
  <si>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</si>
  <si>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</si>
  <si>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</si>
  <si>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</si>
  <si>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</si>
  <si>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</si>
  <si>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</si>
  <si>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</si>
  <si>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</si>
  <si>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</si>
  <si>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</si>
  <si>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</si>
  <si>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</si>
  <si>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</si>
  <si>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</si>
  <si>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</si>
  <si>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</si>
  <si>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</si>
  <si>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</si>
  <si>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</si>
  <si>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</si>
  <si>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</si>
  <si>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</si>
  <si>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</si>
  <si>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</si>
  <si>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</si>
  <si>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</si>
  <si>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</si>
  <si>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</si>
  <si>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</si>
  <si>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</si>
  <si>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</si>
  <si>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</si>
  <si>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</si>
  <si>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</si>
  <si>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</si>
  <si>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</si>
  <si>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</si>
  <si>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</si>
  <si>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</si>
  <si>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</si>
  <si>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</si>
  <si>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</si>
  <si>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</si>
  <si>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</si>
  <si>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</si>
  <si>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</si>
  <si>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</si>
  <si>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</si>
  <si>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</si>
  <si>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</si>
  <si>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</si>
  <si>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</si>
  <si>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</si>
  <si>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</si>
  <si>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</si>
  <si>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</si>
  <si>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</si>
  <si>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</si>
  <si>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</si>
  <si>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</si>
  <si>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</si>
  <si>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</si>
  <si>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</si>
  <si>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</si>
  <si>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</si>
  <si>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</si>
  <si>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</si>
  <si>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</si>
  <si>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</si>
  <si>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</si>
  <si>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</si>
  <si>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</si>
  <si>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</si>
  <si>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</si>
  <si>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</si>
  <si>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</si>
  <si>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</si>
  <si>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</si>
  <si>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</si>
  <si>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</si>
  <si>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</si>
  <si>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</si>
  <si>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</si>
  <si>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</si>
  <si>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</si>
  <si>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</si>
  <si>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</si>
  <si>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</si>
  <si>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</si>
  <si>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</si>
  <si>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</si>
  <si>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</si>
  <si>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</si>
  <si>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</si>
  <si>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</si>
  <si>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</si>
  <si>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</si>
  <si>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</si>
  <si>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</si>
  <si>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</si>
  <si>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</si>
  <si>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</si>
  <si>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</si>
  <si>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</si>
  <si>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</si>
  <si>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</si>
  <si>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</si>
  <si>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</si>
  <si>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</si>
  <si>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</si>
  <si>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</si>
  <si>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</si>
  <si>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</si>
  <si>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</si>
  <si>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</si>
  <si>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</si>
  <si>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</si>
  <si>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</si>
  <si>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</si>
  <si>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</si>
  <si>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</si>
  <si>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</si>
  <si>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</si>
  <si>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</si>
  <si>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</si>
  <si>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</si>
  <si>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</si>
  <si>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</si>
  <si>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</si>
  <si>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</si>
  <si>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</si>
  <si>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</si>
  <si>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</si>
  <si>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</si>
  <si>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</si>
  <si>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</si>
  <si>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</si>
  <si>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</si>
  <si>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</si>
  <si>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</si>
  <si>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</si>
  <si>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</si>
  <si>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</si>
  <si>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</si>
  <si>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</si>
  <si>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</si>
  <si>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</si>
  <si>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</si>
  <si>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</si>
  <si>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</si>
  <si>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</si>
  <si>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</si>
  <si>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</si>
  <si>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</si>
  <si>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</si>
  <si>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</si>
  <si>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</si>
  <si>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</si>
  <si>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</si>
  <si>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</si>
  <si>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</si>
  <si>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</si>
  <si>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</si>
  <si>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</si>
  <si>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</si>
  <si>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</si>
  <si>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</si>
  <si>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</si>
  <si>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</si>
  <si>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</si>
  <si>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</si>
  <si>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</si>
  <si>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</si>
  <si>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</si>
  <si>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</si>
  <si>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</si>
  <si>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</si>
  <si>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</si>
  <si>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</si>
  <si>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</si>
  <si>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</si>
  <si>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</si>
  <si>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</si>
  <si>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</si>
  <si>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</si>
  <si>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</si>
  <si>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</si>
  <si>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</si>
  <si>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</si>
  <si>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</si>
  <si>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</si>
  <si>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</si>
  <si>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</si>
  <si>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</si>
  <si>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</si>
  <si>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</si>
  <si>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</si>
  <si>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</si>
  <si>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</si>
  <si>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</si>
  <si>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</si>
  <si>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</si>
  <si>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</si>
  <si>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</si>
  <si>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</si>
  <si>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</si>
  <si>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</si>
  <si>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</si>
  <si>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</si>
  <si>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</si>
  <si>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</si>
  <si>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</si>
  <si>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</si>
  <si>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</si>
  <si>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</si>
  <si>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</si>
  <si>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</si>
  <si>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</si>
  <si>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</si>
  <si>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</si>
  <si>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</si>
  <si>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</si>
  <si>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</si>
  <si>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</si>
  <si>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</si>
  <si>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</si>
  <si>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</si>
  <si>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</si>
  <si>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</si>
  <si>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</si>
  <si>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</si>
  <si>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</si>
  <si>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</si>
  <si>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</si>
  <si>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</si>
  <si>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</si>
  <si>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</si>
  <si>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</si>
  <si>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</si>
  <si>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</si>
  <si>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</si>
  <si>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</si>
  <si>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</si>
  <si>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</si>
  <si>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</si>
  <si>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</si>
  <si>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</si>
  <si>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</si>
  <si>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</si>
  <si>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</si>
  <si>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</si>
  <si>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</si>
  <si>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</si>
  <si>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</si>
  <si>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</si>
  <si>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</si>
  <si>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</si>
  <si>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</si>
  <si>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</si>
  <si>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</si>
  <si>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</si>
  <si>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</si>
  <si>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</si>
  <si>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</si>
  <si>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</si>
  <si>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</si>
  <si>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</si>
  <si>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</si>
  <si>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</si>
  <si>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</si>
  <si>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</si>
  <si>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</si>
  <si>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</si>
  <si>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</si>
  <si>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</si>
  <si>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</si>
  <si>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</si>
  <si>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</si>
  <si>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</si>
  <si>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</si>
  <si>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</si>
  <si>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</si>
  <si>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</si>
  <si>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</si>
  <si>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</si>
  <si>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</si>
  <si>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</si>
  <si>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</si>
  <si>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</si>
  <si>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</si>
  <si>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</si>
  <si>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</si>
  <si>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</si>
  <si>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</si>
  <si>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</si>
  <si>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</si>
  <si>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</si>
  <si>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</si>
  <si>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</si>
  <si>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</si>
  <si>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</si>
  <si>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</si>
  <si>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</si>
  <si>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</si>
  <si>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</si>
  <si>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</si>
  <si>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</si>
  <si>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</si>
  <si>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</si>
  <si>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</si>
  <si>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</si>
  <si>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</si>
  <si>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</si>
  <si>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</si>
  <si>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</si>
  <si>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</si>
  <si>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</si>
  <si>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</si>
  <si>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</si>
  <si>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</si>
  <si>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</si>
  <si>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</si>
  <si>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</si>
  <si>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</si>
  <si>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</si>
  <si>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</si>
  <si>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</si>
  <si>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</si>
  <si>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</si>
  <si>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</si>
  <si>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</si>
  <si>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</si>
  <si>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</si>
  <si>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</si>
  <si>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</si>
  <si>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</si>
  <si>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</si>
  <si>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</si>
  <si>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</si>
  <si>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</si>
  <si>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</si>
  <si>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</si>
  <si>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</si>
  <si>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</si>
  <si>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</si>
  <si>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</si>
  <si>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</si>
  <si>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</si>
  <si>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</si>
  <si>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</si>
  <si>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</si>
  <si>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</si>
  <si>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</si>
  <si>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</si>
  <si>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</si>
  <si>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</si>
  <si>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</si>
  <si>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</si>
  <si>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</si>
  <si>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</si>
  <si>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</si>
  <si>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</si>
  <si>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</si>
  <si>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</si>
  <si>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</si>
  <si>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</si>
  <si>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</si>
  <si>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</si>
  <si>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</si>
  <si>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</si>
  <si>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</si>
  <si>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</si>
  <si>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</si>
  <si>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</si>
  <si>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</si>
  <si>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</si>
  <si>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</si>
  <si>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</si>
  <si>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</si>
  <si>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</si>
  <si>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</si>
  <si>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</si>
  <si>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</si>
  <si>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</si>
  <si>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</si>
  <si>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</si>
  <si>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</si>
  <si>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</si>
  <si>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</si>
  <si>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</si>
  <si>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</si>
  <si>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</si>
  <si>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</si>
  <si>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</si>
  <si>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</si>
  <si>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</si>
  <si>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</si>
  <si>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</si>
  <si>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</si>
  <si>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</si>
  <si>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</si>
  <si>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</si>
  <si>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</si>
  <si>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</si>
  <si>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</si>
  <si>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</si>
  <si>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</si>
  <si>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</si>
  <si>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</si>
  <si>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</si>
  <si>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</si>
  <si>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</si>
  <si>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</si>
  <si>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</si>
  <si>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</si>
  <si>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</si>
  <si>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</si>
  <si>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</si>
  <si>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</si>
  <si>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</si>
  <si>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</si>
  <si>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</si>
  <si>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</si>
  <si>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</si>
  <si>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</si>
  <si>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</si>
  <si>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</si>
  <si>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</si>
  <si>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</si>
  <si>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</si>
  <si>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</si>
  <si>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</si>
  <si>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</si>
  <si>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</si>
  <si>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</si>
  <si>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</si>
  <si>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</si>
  <si>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</si>
  <si>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</si>
  <si>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</si>
  <si>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</si>
  <si>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</si>
  <si>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</si>
  <si>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</si>
  <si>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</si>
  <si>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</si>
  <si>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</si>
  <si>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</si>
  <si>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</si>
  <si>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</si>
  <si>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</si>
  <si>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</si>
  <si>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</si>
  <si>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</si>
  <si>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</si>
  <si>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</si>
  <si>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</si>
  <si>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</si>
  <si>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</si>
  <si>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</si>
  <si>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</si>
  <si>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</si>
  <si>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</si>
  <si>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</si>
  <si>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</si>
  <si>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</si>
  <si>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</si>
  <si>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</si>
  <si>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</si>
  <si>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</si>
  <si>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</si>
  <si>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</si>
  <si>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</si>
  <si>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</si>
  <si>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</si>
  <si>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</si>
  <si>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</si>
  <si>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</si>
  <si>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</si>
  <si>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</si>
  <si>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</si>
  <si>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</si>
  <si>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</si>
  <si>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</si>
  <si>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</si>
  <si>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</si>
  <si>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</si>
  <si>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</si>
  <si>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</si>
  <si>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</si>
  <si>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</si>
  <si>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</si>
  <si>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</si>
  <si>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</si>
  <si>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</si>
  <si>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</si>
  <si>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</si>
  <si>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</si>
  <si>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</si>
  <si>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</si>
  <si>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</si>
  <si>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</si>
  <si>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</si>
  <si>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</si>
  <si>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</si>
  <si>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</si>
  <si>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</si>
  <si>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</si>
  <si>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</si>
  <si>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</si>
  <si>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</si>
  <si>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</si>
  <si>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</si>
  <si>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</si>
  <si>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</si>
  <si>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</si>
  <si>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</si>
  <si>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</si>
  <si>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</si>
  <si>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</si>
  <si>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</si>
  <si>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</si>
  <si>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</si>
  <si>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</si>
  <si>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</si>
  <si>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</si>
  <si>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</si>
  <si>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</si>
  <si>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</si>
  <si>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</si>
  <si>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</si>
  <si>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</si>
  <si>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</si>
  <si>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</si>
  <si>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</si>
  <si>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</si>
  <si>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</si>
  <si>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</si>
  <si>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</si>
  <si>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</si>
  <si>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</si>
  <si>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</si>
  <si>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</si>
  <si>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</si>
  <si>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</si>
  <si>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</si>
  <si>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</si>
  <si>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</si>
  <si>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</si>
  <si>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</si>
  <si>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</si>
  <si>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</si>
  <si>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</si>
  <si>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</si>
  <si>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</si>
  <si>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</si>
  <si>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</si>
  <si>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</si>
  <si>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</si>
  <si>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</si>
  <si>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</si>
  <si>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</si>
  <si>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</si>
  <si>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</si>
  <si>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</si>
  <si>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</si>
  <si>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</si>
  <si>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</si>
  <si>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</si>
  <si>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</si>
  <si>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</si>
  <si>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</si>
  <si>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</si>
  <si>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</si>
  <si>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</si>
  <si>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</si>
  <si>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</si>
  <si>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</si>
  <si>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</si>
  <si>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</si>
  <si>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</si>
  <si>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</si>
  <si>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</si>
  <si>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</si>
  <si>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</si>
  <si>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</si>
  <si>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</si>
  <si>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</si>
  <si>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</si>
  <si>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</si>
  <si>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</si>
  <si>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</si>
  <si>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</si>
  <si>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</si>
  <si>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</si>
  <si>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</si>
  <si>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</si>
  <si>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</si>
  <si>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</si>
  <si>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</si>
  <si>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</si>
  <si>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</si>
  <si>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</si>
  <si>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</si>
  <si>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</si>
  <si>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</si>
  <si>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</si>
  <si>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</si>
  <si>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</si>
  <si>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</si>
  <si>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</si>
  <si>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</si>
  <si>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</si>
  <si>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</si>
  <si>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</si>
  <si>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</si>
  <si>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</si>
  <si>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</si>
  <si>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</si>
  <si>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</si>
  <si>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</si>
  <si>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</si>
  <si>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</si>
  <si>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</si>
  <si>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</si>
  <si>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</si>
  <si>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</si>
  <si>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</si>
  <si>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</si>
  <si>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</si>
  <si>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</si>
  <si>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</si>
  <si>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</si>
  <si>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</si>
  <si>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</si>
  <si>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</si>
  <si>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</si>
  <si>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</si>
  <si>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</si>
  <si>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</si>
  <si>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</si>
  <si>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</si>
  <si>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</si>
  <si>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</si>
  <si>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</si>
  <si>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</si>
  <si>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</si>
  <si>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</si>
  <si>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</si>
  <si>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</si>
  <si>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</si>
  <si>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</si>
  <si>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</si>
  <si>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</si>
  <si>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</si>
  <si>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</si>
  <si>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</si>
  <si>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</si>
  <si>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</si>
  <si>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</si>
  <si>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</si>
  <si>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</si>
  <si>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</si>
  <si>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</si>
  <si>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</si>
  <si>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</si>
  <si>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</si>
  <si>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</si>
  <si>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</si>
  <si>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</si>
  <si>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</si>
  <si>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</si>
  <si>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</si>
  <si>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</si>
  <si>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</si>
  <si>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</si>
  <si>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</si>
  <si>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</si>
  <si>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</si>
  <si>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</si>
  <si>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</si>
  <si>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</si>
  <si>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</si>
  <si>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</si>
  <si>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</si>
  <si>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</si>
  <si>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</si>
  <si>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</si>
  <si>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</si>
  <si>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</si>
  <si>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</si>
  <si>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</si>
  <si>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</si>
  <si>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</si>
  <si>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</si>
  <si>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</si>
  <si>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</si>
  <si>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</si>
  <si>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</si>
  <si>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</si>
  <si>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</si>
  <si>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</si>
  <si>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</si>
  <si>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</si>
  <si>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</si>
  <si>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</si>
  <si>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</si>
  <si>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</si>
  <si>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</si>
  <si>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</si>
  <si>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</si>
  <si>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</si>
  <si>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</si>
  <si>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</si>
  <si>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</si>
  <si>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</si>
  <si>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</si>
  <si>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</si>
  <si>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</si>
  <si>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</si>
  <si>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</si>
  <si>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</si>
  <si>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</si>
  <si>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</si>
  <si>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</si>
  <si>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</si>
  <si>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</si>
  <si>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</si>
  <si>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</si>
  <si>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</si>
  <si>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</si>
  <si>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</si>
  <si>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</si>
  <si>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</si>
  <si>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</si>
  <si>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</si>
  <si>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</si>
  <si>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</si>
  <si>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</si>
  <si>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</si>
  <si>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</si>
  <si>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</si>
  <si>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</si>
  <si>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</si>
  <si>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</si>
  <si>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</si>
  <si>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</si>
  <si>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</si>
  <si>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</si>
  <si>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</si>
  <si>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</si>
  <si>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</si>
  <si>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</si>
  <si>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</si>
  <si>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</si>
  <si>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</si>
  <si>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</si>
  <si>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</si>
  <si>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</si>
  <si>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</si>
  <si>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</si>
  <si>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</si>
  <si>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</si>
  <si>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</si>
  <si>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</si>
  <si>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</si>
  <si>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</si>
  <si>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</si>
  <si>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</si>
  <si>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</si>
  <si>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</si>
  <si>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</si>
  <si>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</si>
  <si>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</si>
  <si>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</si>
  <si>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</si>
  <si>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</si>
  <si>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</si>
  <si>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</si>
  <si>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</si>
  <si>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</si>
  <si>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</si>
  <si>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</si>
  <si>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</si>
  <si>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</si>
  <si>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</si>
  <si>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</si>
  <si>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</si>
  <si>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</si>
  <si>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</si>
  <si>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</si>
  <si>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</si>
  <si>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</si>
  <si>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</si>
  <si>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</si>
  <si>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</si>
  <si>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</si>
  <si>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</si>
  <si>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</si>
  <si>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</si>
  <si>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</si>
  <si>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</si>
  <si>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</si>
  <si>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</si>
  <si>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</si>
  <si>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</si>
  <si>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</si>
  <si>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</si>
  <si>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</si>
  <si>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</si>
  <si>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</si>
  <si>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</si>
  <si>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</si>
  <si>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</si>
  <si>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</si>
  <si>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</si>
  <si>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</si>
  <si>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</si>
  <si>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</si>
  <si>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</si>
  <si>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</si>
  <si>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</si>
  <si>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</si>
  <si>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</si>
  <si>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</si>
  <si>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</si>
  <si>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</si>
  <si>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</si>
  <si>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</si>
  <si>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</si>
  <si>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</si>
  <si>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</si>
  <si>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</si>
  <si>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</si>
  <si>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</si>
  <si>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</si>
  <si>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</si>
  <si>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</si>
  <si>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</si>
  <si>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</si>
  <si>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</si>
  <si>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</si>
  <si>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</si>
  <si>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</si>
  <si>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</si>
  <si>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</si>
  <si>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</si>
  <si>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</si>
  <si>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</si>
  <si>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</si>
  <si>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</si>
  <si>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</si>
  <si>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</si>
  <si>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</si>
  <si>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</si>
  <si>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</si>
  <si>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</si>
  <si>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</si>
  <si>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</si>
  <si>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</si>
  <si>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</si>
  <si>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</si>
  <si>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</si>
  <si>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</si>
  <si>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</si>
  <si>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</si>
  <si>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</si>
  <si>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</si>
  <si>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</si>
  <si>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</si>
  <si>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</si>
  <si>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</si>
  <si>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</si>
  <si>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</si>
  <si>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</si>
  <si>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</si>
  <si>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</si>
  <si>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</si>
  <si>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</si>
  <si>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</si>
  <si>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</si>
  <si>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</si>
  <si>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</si>
  <si>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</si>
  <si>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</si>
  <si>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</si>
  <si>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</si>
  <si>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</si>
  <si>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</si>
  <si>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</si>
  <si>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</si>
  <si>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</si>
  <si>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</si>
  <si>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</si>
  <si>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</si>
  <si>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</si>
  <si>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</si>
  <si>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</si>
  <si>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</si>
  <si>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</si>
  <si>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</si>
  <si>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</si>
  <si>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</si>
  <si>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</si>
  <si>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</si>
  <si>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</si>
  <si>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</si>
  <si>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</si>
  <si>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</si>
  <si>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</si>
  <si>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</si>
  <si>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</si>
  <si>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</si>
  <si>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</si>
  <si>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</si>
  <si>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</si>
  <si>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</si>
  <si>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</si>
  <si>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</si>
  <si>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</si>
  <si>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</si>
  <si>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</si>
  <si>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</si>
  <si>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</si>
  <si>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</si>
  <si>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</si>
  <si>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</si>
  <si>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</si>
  <si>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</si>
  <si>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</si>
  <si>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</si>
  <si>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</si>
  <si>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</si>
  <si>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</si>
  <si>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</si>
  <si>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</si>
  <si>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</si>
  <si>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</si>
  <si>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</si>
  <si>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</si>
  <si>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</si>
  <si>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</si>
  <si>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</si>
  <si>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</si>
  <si>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</si>
  <si>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</si>
  <si>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</si>
  <si>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</si>
  <si>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</si>
  <si>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</si>
  <si>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</si>
  <si>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</si>
  <si>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</si>
  <si>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</si>
  <si>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</si>
  <si>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</si>
  <si>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</si>
  <si>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</si>
  <si>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</si>
  <si>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</si>
  <si>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</si>
  <si>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</si>
  <si>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</si>
  <si>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</si>
  <si>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</si>
  <si>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</si>
  <si>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</si>
  <si>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</si>
  <si>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</si>
  <si>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</si>
  <si>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</si>
  <si>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</si>
  <si>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</si>
  <si>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</si>
  <si>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</si>
  <si>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</si>
  <si>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</si>
  <si>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</si>
  <si>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</si>
  <si>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</si>
  <si>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</si>
  <si>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</si>
  <si>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</si>
  <si>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</si>
  <si>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</si>
  <si>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</si>
  <si>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</si>
  <si>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</si>
  <si>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</si>
  <si>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</si>
  <si>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</si>
  <si>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</si>
  <si>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</si>
  <si>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</si>
  <si>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</si>
  <si>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</si>
  <si>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</si>
  <si>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</si>
  <si>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</si>
  <si>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</si>
  <si>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</si>
  <si>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</si>
  <si>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</si>
  <si>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</si>
  <si>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</si>
  <si>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</si>
  <si>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</si>
  <si>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</si>
  <si>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</si>
  <si>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</si>
  <si>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</si>
  <si>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</si>
  <si>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</si>
  <si>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</si>
  <si>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</si>
  <si>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</si>
  <si>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</si>
  <si>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</si>
  <si>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</si>
  <si>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</si>
  <si>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</si>
  <si>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</si>
  <si>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</si>
  <si>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</si>
  <si>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</si>
  <si>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</si>
  <si>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</si>
  <si>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</si>
  <si>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</si>
  <si>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</si>
  <si>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</si>
  <si>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</si>
  <si>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</si>
  <si>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</si>
  <si>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</si>
  <si>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</si>
  <si>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</si>
  <si>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</si>
  <si>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</si>
  <si>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</si>
  <si>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</si>
  <si>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</si>
  <si>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</si>
  <si>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</si>
  <si>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</si>
  <si>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</si>
  <si>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</si>
  <si>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</si>
  <si>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</si>
  <si>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</si>
  <si>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</si>
  <si>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</si>
  <si>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</si>
  <si>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</si>
  <si>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</si>
  <si>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</si>
  <si>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</si>
  <si>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</si>
  <si>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</si>
  <si>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</si>
  <si>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</si>
  <si>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</si>
  <si>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</si>
  <si>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</si>
  <si>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</si>
  <si>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</si>
  <si>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</si>
  <si>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</si>
  <si>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</si>
  <si>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</si>
  <si>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</si>
  <si>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</si>
  <si>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</si>
  <si>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</si>
  <si>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</si>
  <si>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</si>
  <si>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</si>
  <si>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</si>
  <si>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</si>
  <si>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</si>
  <si>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</si>
  <si>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</si>
  <si>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</si>
  <si>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</si>
  <si>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</si>
  <si>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</si>
  <si>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</si>
  <si>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</si>
  <si>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</si>
  <si>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</si>
  <si>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</si>
  <si>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</si>
  <si>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</si>
  <si>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</si>
  <si>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</si>
  <si>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</si>
  <si>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</si>
  <si>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</si>
  <si>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</si>
  <si>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</si>
  <si>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</si>
  <si>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</si>
  <si>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</si>
  <si>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</si>
  <si>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</si>
  <si>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</si>
  <si>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</si>
  <si>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</si>
  <si>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</si>
  <si>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</si>
  <si>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</si>
  <si>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</si>
  <si>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</si>
  <si>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</si>
  <si>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</si>
  <si>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</si>
  <si>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</si>
  <si>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</si>
  <si>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</si>
  <si>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</si>
  <si>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</si>
  <si>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</si>
  <si>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</si>
  <si>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</si>
  <si>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</si>
  <si>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</si>
  <si>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</si>
  <si>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</si>
  <si>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</si>
  <si>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</si>
  <si>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</si>
  <si>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</si>
  <si>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</si>
  <si>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</si>
  <si>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</si>
  <si>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</si>
  <si>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</si>
  <si>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</si>
  <si>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</si>
  <si>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</si>
  <si>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</si>
  <si>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</si>
  <si>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</si>
  <si>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</si>
  <si>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</si>
  <si>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</si>
  <si>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</si>
  <si>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</si>
  <si>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</si>
  <si>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</si>
  <si>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</si>
  <si>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</si>
  <si>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</si>
  <si>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</si>
  <si>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</si>
  <si>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</si>
  <si>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</si>
  <si>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</si>
  <si>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</si>
  <si>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</si>
  <si>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</si>
  <si>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</si>
  <si>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</si>
  <si>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</si>
  <si>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</si>
  <si>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</si>
  <si>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</si>
  <si>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</si>
  <si>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</si>
  <si>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</si>
  <si>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</si>
  <si>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</si>
  <si>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</si>
  <si>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</si>
  <si>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</si>
  <si>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</si>
  <si>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</si>
  <si>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</si>
  <si>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</si>
  <si>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</si>
  <si>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</si>
  <si>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</si>
  <si>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</si>
  <si>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</si>
  <si>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</si>
  <si>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</si>
  <si>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</si>
  <si>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</si>
  <si>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</si>
  <si>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</si>
  <si>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</si>
  <si>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</si>
  <si>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</si>
  <si>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</si>
  <si>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</si>
  <si>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</si>
  <si>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</si>
  <si>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</si>
  <si>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</si>
  <si>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</si>
  <si>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</si>
  <si>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</si>
  <si>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</si>
  <si>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</si>
  <si>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</si>
  <si>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</si>
  <si>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</si>
  <si>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</si>
  <si>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</si>
  <si>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</si>
  <si>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</si>
  <si>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</si>
  <si>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</si>
  <si>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</si>
  <si>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</si>
  <si>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</si>
  <si>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</si>
  <si>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</si>
  <si>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</si>
  <si>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</si>
  <si>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</si>
  <si>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</si>
  <si>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</si>
  <si>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</si>
  <si>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</si>
  <si>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</si>
  <si>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</si>
  <si>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</si>
  <si>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</si>
  <si>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</si>
  <si>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</si>
  <si>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</si>
  <si>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</si>
  <si>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</si>
  <si>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</si>
  <si>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</si>
  <si>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</si>
  <si>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</si>
  <si>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</si>
  <si>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</si>
  <si>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</si>
  <si>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</si>
  <si>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</si>
  <si>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</si>
  <si>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</si>
  <si>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</si>
  <si>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</si>
  <si>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</si>
  <si>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</si>
  <si>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</si>
  <si>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</si>
  <si>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</si>
  <si>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</si>
  <si>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</si>
  <si>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</si>
  <si>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</si>
  <si>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</si>
  <si>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</si>
  <si>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</si>
  <si>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</si>
  <si>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</si>
  <si>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</si>
  <si>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</si>
  <si>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</si>
  <si>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</si>
  <si>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</si>
  <si>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</si>
  <si>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</si>
  <si>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</si>
  <si>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</si>
  <si>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</si>
  <si>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</si>
  <si>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</si>
  <si>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</si>
  <si>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</si>
  <si>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</si>
  <si>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</si>
  <si>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</si>
  <si>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</si>
  <si>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</si>
  <si>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</si>
  <si>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</si>
  <si>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</si>
  <si>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</si>
  <si>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</si>
  <si>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</si>
  <si>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</si>
  <si>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</si>
  <si>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</si>
  <si>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</si>
  <si>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</si>
  <si>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</si>
  <si>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</si>
  <si>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</si>
  <si>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</si>
  <si>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</si>
  <si>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</si>
  <si>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</si>
  <si>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</si>
  <si>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</si>
  <si>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</si>
  <si>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</si>
  <si>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</si>
  <si>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</si>
  <si>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</si>
  <si>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</si>
  <si>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</si>
  <si>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</si>
  <si>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</si>
  <si>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</si>
  <si>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</si>
  <si>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</si>
  <si>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</si>
  <si>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</si>
  <si>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</si>
  <si>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</si>
  <si>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</si>
  <si>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</si>
  <si>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</si>
  <si>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</si>
  <si>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</si>
  <si>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</si>
  <si>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</si>
  <si>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</si>
  <si>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</si>
  <si>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</si>
  <si>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</si>
  <si>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</si>
  <si>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</si>
  <si>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</si>
  <si>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</si>
  <si>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</si>
  <si>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</si>
  <si>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</si>
  <si>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</si>
  <si>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</si>
  <si>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</si>
  <si>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</si>
  <si>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</si>
  <si>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</si>
  <si>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</si>
  <si>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</si>
  <si>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</si>
  <si>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</si>
  <si>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</si>
  <si>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</si>
  <si>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</si>
  <si>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</si>
  <si>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</si>
  <si>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</si>
  <si>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</si>
  <si>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</si>
  <si>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</si>
  <si>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</si>
  <si>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</si>
  <si>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</si>
  <si>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</si>
  <si>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</si>
  <si>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</si>
  <si>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</si>
  <si>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</si>
  <si>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</si>
  <si>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</si>
  <si>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</si>
  <si>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</si>
  <si>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</si>
  <si>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</si>
  <si>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</si>
  <si>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</si>
  <si>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</si>
  <si>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</si>
  <si>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</si>
  <si>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</si>
  <si>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</si>
  <si>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</si>
  <si>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</si>
  <si>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</si>
  <si>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</si>
  <si>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</si>
  <si>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</si>
  <si>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</si>
  <si>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</si>
  <si>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</si>
  <si>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</si>
  <si>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</si>
  <si>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</si>
  <si>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</si>
  <si>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</si>
  <si>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</si>
  <si>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</si>
  <si>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</si>
  <si>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</si>
  <si>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</si>
  <si>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</si>
  <si>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</si>
  <si>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</si>
  <si>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</si>
  <si>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</si>
  <si>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</si>
  <si>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</si>
  <si>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</si>
  <si>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</si>
  <si>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</si>
  <si>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</si>
  <si>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</si>
  <si>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</si>
  <si>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</si>
  <si>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</si>
  <si>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</si>
  <si>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</si>
  <si>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</si>
  <si>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</si>
  <si>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</si>
  <si>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</si>
  <si>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</si>
  <si>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</si>
  <si>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</si>
  <si>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</si>
  <si>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</si>
  <si>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</si>
  <si>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</si>
  <si>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</si>
  <si>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</si>
  <si>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</si>
  <si>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</si>
  <si>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</si>
  <si>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</si>
  <si>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</si>
  <si>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</si>
  <si>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</si>
  <si>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</si>
  <si>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</si>
  <si>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</si>
  <si>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</si>
  <si>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</si>
  <si>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</si>
  <si>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</si>
  <si>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</si>
  <si>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</si>
  <si>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</si>
  <si>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</si>
  <si>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</si>
  <si>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</si>
  <si>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</si>
  <si>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</si>
  <si>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</si>
  <si>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</si>
  <si>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</si>
  <si>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</si>
  <si>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</si>
  <si>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</si>
  <si>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</si>
  <si>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</si>
  <si>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</si>
  <si>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</si>
  <si>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</si>
  <si>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</si>
  <si>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</si>
  <si>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</si>
  <si>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</si>
  <si>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</si>
  <si>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</si>
  <si>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</si>
  <si>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</si>
  <si>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</si>
  <si>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</si>
  <si>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</si>
  <si>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</si>
  <si>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</si>
  <si>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</si>
  <si>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</si>
  <si>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</si>
  <si>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</si>
  <si>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</si>
  <si>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</si>
  <si>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</si>
  <si>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</si>
  <si>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</si>
  <si>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</si>
  <si>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</si>
  <si>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</si>
  <si>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</si>
  <si>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</si>
  <si>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</si>
  <si>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</si>
  <si>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</si>
  <si>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</si>
  <si>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</si>
  <si>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</si>
  <si>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</si>
  <si>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</si>
  <si>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</si>
  <si>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</si>
  <si>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</si>
  <si>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</si>
  <si>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</si>
  <si>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</si>
  <si>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</si>
  <si>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</si>
  <si>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</si>
  <si>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</si>
  <si>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</si>
  <si>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</si>
  <si>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</si>
  <si>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</si>
  <si>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</si>
  <si>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</si>
  <si>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</si>
  <si>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</si>
  <si>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</si>
  <si>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</si>
  <si>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</si>
  <si>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</si>
  <si>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</si>
  <si>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</si>
  <si>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</si>
  <si>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</si>
  <si>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</si>
  <si>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</si>
  <si>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</si>
  <si>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</si>
  <si>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</si>
  <si>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</si>
  <si>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</si>
  <si>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</si>
  <si>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</si>
  <si>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</si>
  <si>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</si>
  <si>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</si>
  <si>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</si>
  <si>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</si>
  <si>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</si>
  <si>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</si>
  <si>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</si>
  <si>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</si>
  <si>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</si>
  <si>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</si>
  <si>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</si>
  <si>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</si>
  <si>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</si>
  <si>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</si>
  <si>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</si>
  <si>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</si>
  <si>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</si>
  <si>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</si>
  <si>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</si>
  <si>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</si>
  <si>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</si>
  <si>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</si>
  <si>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</si>
  <si>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</si>
  <si>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</si>
  <si>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</si>
  <si>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</si>
  <si>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</si>
  <si>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</si>
  <si>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</si>
  <si>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</si>
  <si>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</si>
  <si>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</si>
  <si>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</si>
  <si>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</si>
  <si>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</si>
  <si>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</si>
  <si>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</si>
  <si>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</si>
  <si>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</si>
  <si>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</si>
  <si>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</si>
  <si>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</si>
  <si>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</si>
  <si>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</si>
  <si>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</si>
  <si>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</si>
  <si>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</si>
  <si>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</si>
  <si>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</si>
  <si>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</si>
  <si>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</si>
  <si>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</si>
  <si>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</si>
  <si>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</si>
  <si>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</si>
  <si>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</si>
  <si>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</si>
  <si>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</si>
  <si>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</si>
  <si>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</si>
  <si>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</si>
  <si>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</si>
  <si>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</si>
  <si>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</si>
  <si>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</si>
  <si>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</si>
  <si>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</si>
  <si>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</si>
  <si>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</si>
  <si>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</si>
  <si>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</si>
  <si>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</si>
  <si>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</si>
  <si>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</si>
  <si>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</si>
  <si>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</si>
  <si>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</si>
  <si>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</si>
  <si>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</si>
  <si>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</si>
  <si>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</si>
  <si>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</si>
  <si>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</si>
  <si>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</si>
  <si>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</si>
  <si>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</si>
  <si>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</si>
  <si>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</si>
  <si>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</si>
  <si>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</si>
  <si>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</si>
  <si>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</si>
  <si>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</si>
  <si>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</si>
  <si>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</si>
  <si>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</si>
  <si>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</si>
  <si>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</si>
  <si>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</si>
  <si>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</si>
  <si>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</si>
  <si>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</si>
  <si>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</si>
  <si>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</si>
  <si>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</si>
  <si>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</si>
  <si>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</si>
  <si>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</si>
  <si>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</si>
  <si>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</si>
  <si>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</si>
  <si>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</si>
  <si>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</si>
  <si>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</si>
  <si>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</si>
  <si>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</si>
  <si>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</si>
  <si>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</si>
  <si>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</si>
  <si>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</si>
  <si>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</si>
  <si>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</si>
  <si>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</si>
  <si>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</si>
  <si>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</si>
  <si>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</si>
  <si>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</si>
  <si>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</si>
  <si>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</si>
  <si>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</si>
  <si>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</si>
  <si>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</si>
  <si>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</si>
  <si>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</si>
  <si>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</si>
  <si>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</si>
  <si>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</si>
  <si>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</si>
  <si>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</si>
  <si>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</si>
  <si>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</si>
  <si>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</si>
  <si>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</si>
  <si>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</si>
  <si>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</si>
  <si>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</si>
  <si>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</si>
  <si>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</si>
  <si>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</si>
  <si>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</si>
  <si>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</si>
  <si>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</si>
  <si>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</si>
  <si>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</si>
  <si>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</si>
  <si>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</si>
  <si>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</si>
  <si>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</si>
  <si>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</si>
  <si>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</si>
  <si>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</si>
  <si>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</si>
  <si>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</si>
  <si>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</si>
  <si>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</si>
  <si>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</si>
  <si>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</si>
  <si>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</si>
  <si>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</si>
  <si>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</si>
  <si>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</si>
  <si>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</si>
  <si>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</si>
  <si>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</si>
  <si>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</si>
  <si>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</si>
  <si>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</si>
  <si>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</si>
  <si>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</si>
  <si>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</si>
  <si>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</si>
  <si>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</si>
  <si>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</si>
  <si>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</si>
  <si>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</si>
  <si>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</si>
  <si>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</si>
  <si>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</si>
  <si>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</si>
  <si>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</si>
  <si>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</si>
  <si>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</si>
  <si>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</si>
  <si>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</si>
  <si>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</si>
  <si>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</si>
  <si>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</si>
  <si>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</si>
  <si>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</si>
  <si>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</si>
  <si>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</si>
  <si>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</si>
  <si>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</si>
  <si>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</si>
  <si>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</si>
  <si>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</si>
  <si>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</si>
  <si>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</si>
  <si>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</si>
  <si>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</si>
  <si>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</si>
  <si>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</si>
  <si>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</si>
  <si>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</si>
  <si>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</si>
  <si>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</si>
  <si>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</si>
  <si>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</si>
  <si>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</si>
  <si>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</si>
  <si>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</si>
  <si>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</si>
  <si>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</si>
  <si>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</si>
  <si>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</si>
  <si>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</si>
  <si>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</si>
  <si>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</si>
  <si>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</si>
  <si>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</si>
  <si>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</si>
  <si>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</si>
  <si>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</si>
  <si>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</si>
  <si>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</si>
  <si>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</si>
  <si>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</si>
  <si>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</si>
  <si>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</si>
  <si>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</si>
  <si>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</si>
  <si>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</si>
  <si>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</si>
  <si>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</si>
  <si>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</si>
  <si>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</si>
  <si>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</si>
  <si>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</si>
  <si>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</si>
  <si>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</si>
  <si>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</si>
  <si>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</si>
  <si>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</si>
  <si>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</si>
  <si>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</si>
  <si>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</si>
  <si>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</si>
  <si>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</si>
  <si>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</si>
  <si>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</si>
  <si>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</si>
  <si>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</si>
  <si>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</si>
  <si>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</si>
  <si>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</si>
  <si>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</si>
  <si>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</si>
  <si>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</si>
  <si>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</si>
  <si>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</si>
  <si>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</si>
  <si>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</si>
  <si>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</si>
  <si>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</si>
  <si>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</si>
  <si>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</si>
  <si>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</si>
  <si>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</si>
  <si>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</si>
  <si>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</si>
  <si>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</si>
  <si>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</si>
  <si>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</si>
  <si>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</si>
  <si>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</si>
  <si>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</si>
  <si>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</si>
  <si>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</si>
  <si>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</si>
  <si>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</si>
  <si>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</si>
  <si>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</si>
  <si>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</si>
  <si>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</si>
  <si>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</si>
  <si>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</si>
  <si>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</si>
  <si>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</si>
  <si>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</si>
  <si>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</si>
  <si>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</si>
  <si>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</si>
  <si>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</si>
  <si>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</si>
  <si>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</si>
  <si>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</si>
  <si>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</si>
  <si>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</si>
  <si>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</si>
  <si>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</si>
  <si>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</si>
  <si>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</si>
  <si>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</si>
  <si>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</si>
  <si>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</si>
  <si>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</si>
  <si>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</si>
  <si>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</si>
  <si>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</si>
  <si>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</si>
  <si>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</si>
  <si>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</si>
  <si>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</si>
  <si>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</si>
  <si>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</si>
  <si>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</si>
  <si>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</si>
  <si>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</si>
  <si>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</si>
  <si>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</si>
  <si>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</si>
  <si>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</si>
  <si>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</si>
  <si>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</si>
  <si>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</si>
  <si>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</si>
  <si>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</si>
  <si>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</si>
  <si>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</si>
  <si>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</si>
  <si>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</si>
  <si>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</si>
  <si>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</si>
  <si>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</si>
  <si>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</si>
  <si>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</si>
  <si>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</si>
  <si>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</si>
  <si>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</si>
  <si>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</si>
  <si>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</si>
  <si>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</si>
  <si>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</si>
  <si>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</si>
  <si>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</si>
  <si>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</si>
  <si>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</si>
  <si>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</si>
  <si>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</si>
  <si>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</si>
  <si>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</si>
  <si>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</si>
  <si>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</si>
  <si>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</si>
  <si>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</si>
  <si>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</si>
  <si>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</si>
  <si>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</si>
  <si>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</si>
  <si>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</si>
  <si>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</si>
  <si>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</si>
  <si>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</si>
  <si>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</si>
  <si>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</si>
  <si>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</si>
  <si>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</si>
  <si>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</si>
  <si>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</si>
  <si>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</si>
  <si>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</si>
  <si>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</si>
  <si>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</si>
  <si>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</si>
  <si>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</si>
  <si>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</si>
  <si>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</si>
  <si>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</si>
  <si>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</si>
  <si>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</si>
  <si>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</si>
  <si>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</si>
  <si>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</si>
  <si>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</si>
  <si>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</si>
  <si>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</si>
  <si>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</si>
  <si>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</si>
  <si>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</si>
  <si>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</si>
  <si>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</si>
  <si>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</si>
  <si>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</si>
  <si>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</si>
  <si>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</si>
  <si>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</si>
  <si>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</si>
  <si>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</si>
  <si>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</si>
  <si>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</si>
  <si>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</si>
  <si>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</si>
  <si>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</si>
  <si>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</si>
  <si>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</si>
  <si>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</si>
  <si>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</si>
  <si>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</si>
  <si>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</si>
  <si>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</si>
  <si>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</si>
  <si>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</si>
  <si>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</si>
  <si>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</si>
  <si>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</si>
  <si>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</si>
  <si>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</si>
  <si>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</si>
  <si>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</si>
  <si>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</si>
  <si>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</si>
  <si>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</si>
  <si>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</si>
  <si>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</si>
  <si>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</si>
  <si>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</si>
  <si>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</si>
  <si>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</si>
  <si>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</si>
  <si>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</si>
  <si>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</si>
  <si>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</si>
  <si>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</si>
  <si>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</si>
  <si>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</si>
  <si>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</si>
  <si>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</si>
  <si>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</si>
  <si>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</si>
  <si>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</si>
  <si>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</si>
  <si>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</si>
  <si>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</si>
  <si>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</si>
  <si>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</si>
  <si>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</si>
  <si>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</si>
  <si>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</si>
  <si>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</si>
  <si>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</si>
  <si>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</si>
  <si>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</si>
  <si>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</si>
  <si>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</si>
  <si>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</si>
  <si>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</si>
  <si>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</si>
  <si>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</si>
  <si>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</si>
  <si>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</si>
  <si>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</si>
  <si>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</si>
  <si>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</si>
  <si>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</si>
  <si>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</si>
  <si>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</si>
  <si>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</si>
  <si>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</si>
  <si>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</si>
  <si>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</si>
  <si>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</si>
  <si>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</si>
  <si>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</si>
  <si>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</si>
  <si>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</si>
  <si>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</si>
  <si>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</si>
  <si>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</si>
  <si>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</si>
  <si>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</si>
  <si>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</si>
  <si>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</si>
  <si>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</si>
  <si>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</si>
  <si>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</si>
  <si>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</si>
  <si>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</si>
  <si>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</si>
  <si>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</si>
  <si>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</si>
  <si>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</si>
  <si>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</si>
  <si>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</si>
  <si>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</si>
  <si>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</si>
  <si>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</si>
  <si>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</si>
  <si>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</si>
  <si>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</si>
  <si>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</si>
  <si>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</si>
  <si>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</si>
  <si>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</si>
  <si>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</si>
  <si>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</si>
  <si>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</si>
  <si>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</si>
  <si>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</si>
  <si>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</si>
  <si>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</si>
  <si>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</si>
  <si>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</si>
  <si>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</si>
  <si>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</si>
  <si>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</si>
  <si>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</si>
  <si>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</si>
  <si>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</si>
  <si>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</si>
  <si>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</si>
  <si>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</si>
  <si>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</si>
  <si>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</si>
  <si>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</si>
  <si>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</si>
  <si>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</si>
  <si>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</si>
  <si>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</si>
  <si>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</si>
  <si>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</si>
  <si>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</si>
  <si>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</si>
  <si>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</si>
  <si>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</si>
  <si>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</si>
  <si>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</si>
  <si>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</si>
  <si>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</si>
  <si>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</si>
  <si>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</si>
  <si>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</si>
  <si>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</si>
  <si>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</si>
  <si>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</si>
  <si>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</si>
  <si>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</si>
  <si>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</si>
  <si>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</si>
  <si>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</si>
  <si>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</si>
  <si>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</si>
  <si>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</si>
  <si>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</si>
  <si>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</si>
  <si>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</si>
  <si>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</si>
  <si>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</si>
  <si>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</si>
  <si>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</si>
  <si>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</si>
  <si>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</si>
  <si>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</si>
  <si>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</si>
  <si>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</si>
  <si>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</si>
  <si>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</si>
  <si>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</si>
  <si>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</si>
  <si>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</si>
  <si>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</si>
  <si>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</si>
  <si>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</si>
  <si>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</si>
  <si>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</si>
  <si>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</si>
  <si>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</si>
  <si>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</si>
  <si>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</si>
  <si>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</si>
  <si>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</si>
  <si>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</si>
  <si>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</si>
  <si>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</si>
  <si>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</si>
  <si>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</si>
  <si>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</si>
  <si>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</si>
  <si>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</si>
  <si>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</si>
  <si>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</si>
  <si>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</si>
  <si>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</si>
  <si>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</si>
  <si>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</si>
  <si>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</si>
  <si>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</si>
  <si>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</si>
  <si>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</si>
  <si>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</si>
  <si>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</si>
  <si>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</si>
  <si>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</si>
  <si>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</si>
  <si>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</si>
  <si>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</si>
  <si>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</si>
  <si>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</si>
  <si>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</si>
  <si>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</si>
  <si>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</si>
  <si>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</si>
  <si>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</si>
  <si>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</si>
  <si>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</si>
  <si>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</si>
  <si>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</si>
  <si>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</si>
  <si>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</si>
  <si>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</si>
  <si>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</si>
  <si>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</si>
  <si>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</si>
  <si>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</si>
  <si>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</si>
  <si>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</si>
  <si>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</si>
  <si>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</si>
  <si>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</si>
  <si>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</si>
  <si>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</si>
  <si>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</si>
  <si>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</si>
  <si>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</si>
  <si>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</si>
  <si>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</si>
  <si>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</si>
  <si>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</si>
  <si>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</si>
  <si>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</si>
  <si>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</si>
  <si>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</si>
  <si>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</si>
  <si>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</si>
  <si>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</si>
  <si>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</si>
  <si>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</si>
  <si>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</si>
  <si>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</si>
  <si>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</si>
  <si>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</si>
  <si>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</si>
  <si>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</si>
  <si>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</si>
  <si>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</si>
  <si>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</si>
  <si>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</si>
  <si>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</si>
  <si>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</si>
  <si>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</si>
  <si>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</si>
  <si>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</si>
  <si>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</si>
  <si>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</si>
  <si>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</si>
  <si>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</si>
  <si>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</si>
  <si>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</si>
  <si>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</si>
  <si>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</si>
  <si>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</si>
  <si>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</si>
  <si>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</si>
  <si>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</si>
  <si>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</si>
  <si>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</si>
  <si>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</si>
  <si>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</si>
  <si>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</si>
  <si>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</si>
  <si>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</si>
  <si>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</si>
  <si>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</si>
  <si>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</si>
  <si>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</si>
  <si>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</si>
  <si>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</si>
  <si>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</si>
  <si>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</si>
  <si>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</si>
  <si>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</si>
  <si>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</si>
  <si>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</si>
  <si>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</si>
  <si>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</si>
  <si>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</si>
  <si>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</si>
  <si>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</si>
  <si>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</si>
  <si>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</si>
  <si>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</si>
  <si>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</si>
  <si>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</si>
  <si>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</si>
  <si>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</si>
  <si>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</si>
  <si>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</si>
  <si>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</si>
  <si>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</si>
  <si>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</si>
  <si>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</si>
  <si>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</si>
  <si>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</si>
  <si>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</si>
  <si>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</si>
  <si>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</si>
  <si>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</si>
  <si>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</si>
  <si>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</si>
  <si>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</si>
  <si>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</si>
  <si>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</si>
  <si>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</si>
  <si>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</si>
  <si>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</si>
  <si>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</si>
  <si>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</si>
  <si>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</si>
  <si>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</si>
  <si>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</si>
  <si>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</si>
  <si>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</si>
  <si>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</si>
  <si>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</si>
  <si>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</si>
  <si>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</si>
  <si>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</si>
  <si>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</si>
  <si>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</si>
  <si>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</si>
  <si>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</si>
  <si>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</si>
  <si>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</si>
  <si>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</si>
  <si>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</si>
  <si>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</si>
  <si>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</si>
  <si>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</si>
  <si>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</si>
  <si>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</si>
  <si>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</si>
  <si>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</si>
  <si>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</si>
  <si>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</si>
  <si>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</si>
  <si>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</si>
  <si>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</si>
  <si>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</si>
  <si>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</si>
  <si>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</si>
  <si>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</si>
  <si>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</si>
  <si>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</si>
  <si>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</si>
  <si>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</si>
  <si>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</si>
  <si>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</si>
  <si>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</si>
  <si>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</si>
  <si>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</si>
  <si>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</si>
  <si>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</si>
  <si>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</si>
  <si>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</si>
  <si>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</si>
  <si>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</si>
  <si>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</si>
  <si>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</si>
  <si>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</si>
  <si>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</si>
  <si>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</si>
  <si>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</si>
  <si>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</si>
  <si>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</si>
  <si>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</si>
  <si>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</si>
  <si>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</si>
  <si>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</si>
  <si>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</si>
  <si>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</si>
  <si>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</si>
  <si>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</si>
  <si>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</si>
  <si>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</si>
  <si>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</si>
  <si>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</si>
  <si>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</si>
  <si>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</si>
  <si>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</si>
  <si>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</si>
  <si>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</si>
  <si>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</si>
  <si>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</si>
  <si>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</si>
  <si>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</si>
  <si>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</si>
  <si>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</si>
  <si>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</si>
  <si>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</si>
  <si>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</si>
  <si>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</si>
  <si>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</si>
  <si>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</si>
  <si>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</si>
  <si>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</si>
  <si>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</si>
  <si>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</si>
  <si>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</si>
  <si>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</si>
  <si>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</si>
  <si>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</si>
  <si>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</si>
  <si>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</si>
  <si>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</si>
  <si>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</si>
  <si>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</si>
  <si>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</si>
  <si>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</si>
  <si>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</si>
  <si>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</si>
  <si>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</si>
  <si>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</si>
  <si>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</si>
  <si>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</si>
  <si>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</si>
  <si>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</si>
  <si>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</si>
  <si>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</si>
  <si>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</si>
  <si>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</si>
  <si>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</si>
  <si>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</si>
  <si>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</si>
  <si>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</si>
  <si>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</si>
  <si>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</si>
  <si>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</si>
  <si>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</si>
  <si>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</si>
  <si>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</si>
  <si>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</si>
  <si>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</si>
  <si>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</si>
  <si>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</si>
  <si>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</si>
  <si>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</si>
  <si>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</si>
  <si>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</si>
  <si>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</si>
  <si>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</si>
  <si>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</si>
  <si>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</si>
  <si>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</si>
  <si>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</si>
  <si>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</si>
  <si>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</si>
  <si>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</si>
  <si>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</si>
  <si>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</si>
  <si>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</si>
  <si>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</si>
  <si>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</si>
  <si>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</si>
  <si>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</si>
  <si>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</si>
  <si>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</si>
  <si>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</si>
  <si>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</si>
  <si>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</si>
  <si>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</si>
  <si>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</si>
  <si>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</si>
  <si>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</si>
  <si>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</si>
  <si>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</si>
  <si>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</si>
  <si>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</si>
  <si>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</si>
  <si>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</si>
  <si>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</si>
  <si>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</si>
  <si>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</si>
  <si>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</si>
  <si>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</si>
  <si>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</si>
  <si>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</si>
  <si>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</si>
  <si>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</si>
  <si>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</si>
  <si>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</si>
  <si>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</si>
  <si>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</si>
  <si>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</si>
  <si>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</si>
  <si>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</si>
  <si>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</si>
  <si>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</si>
  <si>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</si>
  <si>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</si>
  <si>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</si>
  <si>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</si>
  <si>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</si>
  <si>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</si>
  <si>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</si>
  <si>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</si>
  <si>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</si>
  <si>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</si>
  <si>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</si>
  <si>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</si>
  <si>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</si>
  <si>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</si>
  <si>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</si>
  <si>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</si>
  <si>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</si>
  <si>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</si>
  <si>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</si>
  <si>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</si>
  <si>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</si>
  <si>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</si>
  <si>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</si>
  <si>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</si>
  <si>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</si>
  <si>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</si>
  <si>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</si>
  <si>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</si>
  <si>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</si>
  <si>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</si>
  <si>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</si>
  <si>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</si>
  <si>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</si>
  <si>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</si>
  <si>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</si>
  <si>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</si>
  <si>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</si>
  <si>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</si>
  <si>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</si>
  <si>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</si>
  <si>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</si>
  <si>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</si>
  <si>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</si>
  <si>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</si>
  <si>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</si>
  <si>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</si>
  <si>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</si>
  <si>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</si>
  <si>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</si>
  <si>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</si>
  <si>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</si>
  <si>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</si>
  <si>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</si>
  <si>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</si>
  <si>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</si>
  <si>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</si>
  <si>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</si>
  <si>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</si>
  <si>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</si>
  <si>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</si>
  <si>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</si>
  <si>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</si>
  <si>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</si>
  <si>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</si>
  <si>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</si>
  <si>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</si>
  <si>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</si>
  <si>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</si>
  <si>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</si>
  <si>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</si>
  <si>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</si>
  <si>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</si>
  <si>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</si>
  <si>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</si>
  <si>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</si>
  <si>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</si>
  <si>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</si>
  <si>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</si>
  <si>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</si>
  <si>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</si>
  <si>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</si>
  <si>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</si>
  <si>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</si>
  <si>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</si>
  <si>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</si>
  <si>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</si>
  <si>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</si>
  <si>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</si>
  <si>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</si>
  <si>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</si>
  <si>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</si>
  <si>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</si>
  <si>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</si>
  <si>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</si>
  <si>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</si>
  <si>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</si>
  <si>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</si>
  <si>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</si>
  <si>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</si>
  <si>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</si>
  <si>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</si>
  <si>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</si>
  <si>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</si>
  <si>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</si>
  <si>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</si>
  <si>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</si>
  <si>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</si>
  <si>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</si>
  <si>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</si>
  <si>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</si>
  <si>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</si>
  <si>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</si>
  <si>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</si>
  <si>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</si>
  <si>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</si>
  <si>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</si>
  <si>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</si>
  <si>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</si>
  <si>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</si>
  <si>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</si>
  <si>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</si>
  <si>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</si>
  <si>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</si>
  <si>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</si>
  <si>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</si>
  <si>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</si>
  <si>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</si>
  <si>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</si>
  <si>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</si>
  <si>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</si>
  <si>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</si>
  <si>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</si>
  <si>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</si>
  <si>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</si>
  <si>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</si>
  <si>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</si>
  <si>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</si>
  <si>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</si>
  <si>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</si>
  <si>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</si>
  <si>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</si>
  <si>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</si>
  <si>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</si>
  <si>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</si>
  <si>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</si>
  <si>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</si>
  <si>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</si>
  <si>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</si>
  <si>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</si>
  <si>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</si>
  <si>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</si>
  <si>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</si>
  <si>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</si>
  <si>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</si>
  <si>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</si>
  <si>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</si>
  <si>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</si>
  <si>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</si>
  <si>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</si>
  <si>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</si>
  <si>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</si>
  <si>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</si>
  <si>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</si>
  <si>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</si>
  <si>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</si>
  <si>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</si>
  <si>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</si>
  <si>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</si>
  <si>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</si>
  <si>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</si>
  <si>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</si>
  <si>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</si>
  <si>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</si>
  <si>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</si>
  <si>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</si>
  <si>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</si>
  <si>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</si>
  <si>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</si>
  <si>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</si>
  <si>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</si>
  <si>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</si>
  <si>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</si>
  <si>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</si>
  <si>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</si>
  <si>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</si>
  <si>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</si>
  <si>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</si>
  <si>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</si>
  <si>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</si>
  <si>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</si>
  <si>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</si>
  <si>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</si>
  <si>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</si>
  <si>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</si>
  <si>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</si>
  <si>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</si>
  <si>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</si>
  <si>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</si>
  <si>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</si>
  <si>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</si>
  <si>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</si>
  <si>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</si>
  <si>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</si>
  <si>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</si>
  <si>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</si>
  <si>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</si>
  <si>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</si>
  <si>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</si>
  <si>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</si>
  <si>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</si>
  <si>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</si>
  <si>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</si>
  <si>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</si>
  <si>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</si>
  <si>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</si>
  <si>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</si>
  <si>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</si>
  <si>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</si>
  <si>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</si>
  <si>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</si>
  <si>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</si>
  <si>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</si>
  <si>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</si>
  <si>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</si>
  <si>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</si>
  <si>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</si>
  <si>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</si>
  <si>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</si>
  <si>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</si>
  <si>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</si>
  <si>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</si>
  <si>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</si>
  <si>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</si>
  <si>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</si>
  <si>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</si>
  <si>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</si>
  <si>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</si>
  <si>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</si>
  <si>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</si>
  <si>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</si>
  <si>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</si>
  <si>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</si>
  <si>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</si>
  <si>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</si>
  <si>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</si>
  <si>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</si>
  <si>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</si>
  <si>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</si>
  <si>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</si>
  <si>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</si>
  <si>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</si>
  <si>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</si>
  <si>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</si>
  <si>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</si>
  <si>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</si>
  <si>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</si>
  <si>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</si>
  <si>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</si>
  <si>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</si>
  <si>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</si>
  <si>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</si>
  <si>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</si>
  <si>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</si>
  <si>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</si>
  <si>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</si>
  <si>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</si>
  <si>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</si>
  <si>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</si>
  <si>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</si>
  <si>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</si>
  <si>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</si>
  <si>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</si>
  <si>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</si>
  <si>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</si>
  <si>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</si>
  <si>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</si>
  <si>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</si>
  <si>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</si>
  <si>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</si>
  <si>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</si>
  <si>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</si>
  <si>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</si>
  <si>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</si>
  <si>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</si>
  <si>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</si>
  <si>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</si>
  <si>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</si>
  <si>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</si>
  <si>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</si>
  <si>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</si>
  <si>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</si>
  <si>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</si>
  <si>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</si>
  <si>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</si>
  <si>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</si>
  <si>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</si>
  <si>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</si>
  <si>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</si>
  <si>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</si>
  <si>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</si>
  <si>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</si>
  <si>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</si>
  <si>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</si>
  <si>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</si>
  <si>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</si>
  <si>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</si>
  <si>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</si>
  <si>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</si>
  <si>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</si>
  <si>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</si>
  <si>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</si>
  <si>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</si>
  <si>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</si>
  <si>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</si>
  <si>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</si>
  <si>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</si>
  <si>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</si>
  <si>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</si>
  <si>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</si>
  <si>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</si>
  <si>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</si>
  <si>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</si>
  <si>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</si>
  <si>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</si>
  <si>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</si>
  <si>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</si>
  <si>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</si>
  <si>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</si>
  <si>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</si>
  <si>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</si>
  <si>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</si>
  <si>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</si>
  <si>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</si>
  <si>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</si>
  <si>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</si>
  <si>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</si>
  <si>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</si>
  <si>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</si>
  <si>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</si>
  <si>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</si>
  <si>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</si>
  <si>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</si>
  <si>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</si>
  <si>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</si>
  <si>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</si>
  <si>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</si>
  <si>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</si>
  <si>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</si>
  <si>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</si>
  <si>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</si>
  <si>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</si>
  <si>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</si>
  <si>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</si>
  <si>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</si>
  <si>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</si>
  <si>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</si>
  <si>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</si>
  <si>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</si>
  <si>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</si>
  <si>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</si>
  <si>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</si>
  <si>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</si>
  <si>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</si>
  <si>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</si>
  <si>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</si>
  <si>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</si>
  <si>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</si>
  <si>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</si>
  <si>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</si>
  <si>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</si>
  <si>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</si>
  <si>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</si>
  <si>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</si>
  <si>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</si>
  <si>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</si>
  <si>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</si>
  <si>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</si>
  <si>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</si>
  <si>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</si>
  <si>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</si>
  <si>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</si>
  <si>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</si>
  <si>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</si>
  <si>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</si>
  <si>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</si>
  <si>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</si>
  <si>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</si>
  <si>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</si>
  <si>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</si>
  <si>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</si>
  <si>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</si>
  <si>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</si>
  <si>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</si>
  <si>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</si>
  <si>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</si>
  <si>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</si>
  <si>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</si>
  <si>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</si>
  <si>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</si>
  <si>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</si>
  <si>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</si>
  <si>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</si>
  <si>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</si>
  <si>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</si>
  <si>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</si>
  <si>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</si>
  <si>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</si>
  <si>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</si>
  <si>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</si>
  <si>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</si>
  <si>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</si>
  <si>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</si>
  <si>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</si>
  <si>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</si>
  <si>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</si>
  <si>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</si>
  <si>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</si>
  <si>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</si>
  <si>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</si>
  <si>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</si>
  <si>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</si>
  <si>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</si>
  <si>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</si>
  <si>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</si>
  <si>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</si>
  <si>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</si>
  <si>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</si>
  <si>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</si>
  <si>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</si>
  <si>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</si>
  <si>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</si>
  <si>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</si>
  <si>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</si>
  <si>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</si>
  <si>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</si>
  <si>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</si>
  <si>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</si>
  <si>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</si>
  <si>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</si>
  <si>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</si>
  <si>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</si>
  <si>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</si>
  <si>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</si>
  <si>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</si>
  <si>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</si>
  <si>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</si>
  <si>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</si>
  <si>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</si>
  <si>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</si>
  <si>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</si>
  <si>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</si>
  <si>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</si>
  <si>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</si>
  <si>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</si>
  <si>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</si>
  <si>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</si>
  <si>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</si>
  <si>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</si>
  <si>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</si>
  <si>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</si>
  <si>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</si>
  <si>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</si>
  <si>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</si>
  <si>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</si>
  <si>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</si>
  <si>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</si>
  <si>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</si>
  <si>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</si>
  <si>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</si>
  <si>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</si>
  <si>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</si>
  <si>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</si>
  <si>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</si>
  <si>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</si>
  <si>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</si>
  <si>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</si>
  <si>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</si>
  <si>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</si>
  <si>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</si>
  <si>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</si>
  <si>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</si>
  <si>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</si>
  <si>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</si>
  <si>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</si>
  <si>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</si>
  <si>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</si>
  <si>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</si>
  <si>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</si>
  <si>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</si>
  <si>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</si>
  <si>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</si>
  <si>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</si>
  <si>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</si>
  <si>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</si>
  <si>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</si>
  <si>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</si>
  <si>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</si>
  <si>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</si>
  <si>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</si>
  <si>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</si>
  <si>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</si>
  <si>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</si>
  <si>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</si>
  <si>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</si>
  <si>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</si>
  <si>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</si>
  <si>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</si>
  <si>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</si>
  <si>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</si>
  <si>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</si>
  <si>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</si>
  <si>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</si>
  <si>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</si>
  <si>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</si>
  <si>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</si>
  <si>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</si>
  <si>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</si>
  <si>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</si>
  <si>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</si>
  <si>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</si>
  <si>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</si>
  <si>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</si>
  <si>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</si>
  <si>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</si>
  <si>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</si>
  <si>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</si>
  <si>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</si>
  <si>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</si>
  <si>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</si>
  <si>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</si>
  <si>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</si>
  <si>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</si>
  <si>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</si>
  <si>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</si>
  <si>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</si>
  <si>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</si>
  <si>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</si>
  <si>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</si>
  <si>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</si>
  <si>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</si>
  <si>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</si>
  <si>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</si>
  <si>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</si>
  <si>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</si>
  <si>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</si>
  <si>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</si>
  <si>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</si>
  <si>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</si>
  <si>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</si>
  <si>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</si>
  <si>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</si>
  <si>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</si>
  <si>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</si>
  <si>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</si>
  <si>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</si>
  <si>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</si>
  <si>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</si>
  <si>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</si>
  <si>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</si>
  <si>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</si>
  <si>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</si>
  <si>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</si>
  <si>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</si>
  <si>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</si>
  <si>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</si>
  <si>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</si>
  <si>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</si>
  <si>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</si>
  <si>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</si>
  <si>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</si>
  <si>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</si>
  <si>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</si>
  <si>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</si>
  <si>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</si>
  <si>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</si>
  <si>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</si>
  <si>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</si>
  <si>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</si>
  <si>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</si>
  <si>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</si>
  <si>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</si>
  <si>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</si>
  <si>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</si>
  <si>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</si>
  <si>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</si>
  <si>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</si>
  <si>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</si>
  <si>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</si>
  <si>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</si>
  <si>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</si>
  <si>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</si>
  <si>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</si>
  <si>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</si>
  <si>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</si>
  <si>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</si>
  <si>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</si>
  <si>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</si>
  <si>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</si>
  <si>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</si>
  <si>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</si>
  <si>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</si>
  <si>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</si>
  <si>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</si>
  <si>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</si>
  <si>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</si>
  <si>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</si>
  <si>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</si>
  <si>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</si>
  <si>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</si>
  <si>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</si>
  <si>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</si>
  <si>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</si>
  <si>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</si>
  <si>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</si>
  <si>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</si>
  <si>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</si>
  <si>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</si>
  <si>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</si>
  <si>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</si>
  <si>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</si>
  <si>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</si>
  <si>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</si>
  <si>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</si>
  <si>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</si>
  <si>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</si>
  <si>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</si>
  <si>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</si>
  <si>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</si>
  <si>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</si>
  <si>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</si>
  <si>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</si>
  <si>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</si>
  <si>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</si>
  <si>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</si>
  <si>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</si>
  <si>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</si>
  <si>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</si>
  <si>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</si>
  <si>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</si>
  <si>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</si>
  <si>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</si>
  <si>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</si>
  <si>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</si>
  <si>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</si>
  <si>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</si>
  <si>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</si>
  <si>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</si>
  <si>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</si>
  <si>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</si>
  <si>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</si>
  <si>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</si>
  <si>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</si>
  <si>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</si>
  <si>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</si>
  <si>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</si>
  <si>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</si>
  <si>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</si>
  <si>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</si>
  <si>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</si>
  <si>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</si>
  <si>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</si>
  <si>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</si>
  <si>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</si>
  <si>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</si>
  <si>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</si>
  <si>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</si>
  <si>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</si>
  <si>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</si>
  <si>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</si>
  <si>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</si>
  <si>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</si>
  <si>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</si>
  <si>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</si>
  <si>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</si>
  <si>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</si>
  <si>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</si>
  <si>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</si>
  <si>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</si>
  <si>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</si>
  <si>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</si>
  <si>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</si>
  <si>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</si>
  <si>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</si>
  <si>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</si>
  <si>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</si>
  <si>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</si>
  <si>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</si>
  <si>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</si>
  <si>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</si>
  <si>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</si>
  <si>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</si>
  <si>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</si>
  <si>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</si>
  <si>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</si>
  <si>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</si>
  <si>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</si>
  <si>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</si>
  <si>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</si>
  <si>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</si>
  <si>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</si>
  <si>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</si>
  <si>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</si>
  <si>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</si>
  <si>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</si>
  <si>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</si>
  <si>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</si>
  <si>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</si>
  <si>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</si>
  <si>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</si>
  <si>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</si>
  <si>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</si>
  <si>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</si>
  <si>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</si>
  <si>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</si>
  <si>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</si>
  <si>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</si>
  <si>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</si>
  <si>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</si>
  <si>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</si>
  <si>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</si>
  <si>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</si>
  <si>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</si>
  <si>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</si>
  <si>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</si>
  <si>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</si>
  <si>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</si>
  <si>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</si>
  <si>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</si>
  <si>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</si>
  <si>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</si>
  <si>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</si>
  <si>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</si>
  <si>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</si>
  <si>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</si>
  <si>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</si>
  <si>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</si>
  <si>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</si>
  <si>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</si>
  <si>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</si>
  <si>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</si>
  <si>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</si>
  <si>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</si>
  <si>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</si>
  <si>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</si>
  <si>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</si>
  <si>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</si>
  <si>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</si>
  <si>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</si>
  <si>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</si>
  <si>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</si>
  <si>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</si>
  <si>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</si>
  <si>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</si>
  <si>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</si>
  <si>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</si>
  <si>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</si>
  <si>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</si>
  <si>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</si>
  <si>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</si>
  <si>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</si>
  <si>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</si>
  <si>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</si>
  <si>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</si>
  <si>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</si>
  <si>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</si>
  <si>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</si>
  <si>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</si>
  <si>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</si>
  <si>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</si>
  <si>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</si>
  <si>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</si>
  <si>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</si>
  <si>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</si>
  <si>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</si>
  <si>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</si>
  <si>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</si>
  <si>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</si>
  <si>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</si>
  <si>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</si>
  <si>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</si>
  <si>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</si>
  <si>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</si>
  <si>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</si>
  <si>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</si>
  <si>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</si>
  <si>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</si>
  <si>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</si>
  <si>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</si>
  <si>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</si>
  <si>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</si>
  <si>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</si>
  <si>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</si>
  <si>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</si>
  <si>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</si>
  <si>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</si>
  <si>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</si>
  <si>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</si>
  <si>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</si>
  <si>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</si>
  <si>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</si>
  <si>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</si>
  <si>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</si>
  <si>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</si>
  <si>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</si>
  <si>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</si>
  <si>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</si>
  <si>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</si>
  <si>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</si>
  <si>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</si>
  <si>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</si>
  <si>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</si>
  <si>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</si>
  <si>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</si>
  <si>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</si>
  <si>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</si>
  <si>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</si>
  <si>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</si>
  <si>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</si>
  <si>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</si>
  <si>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</si>
  <si>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</si>
  <si>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</si>
  <si>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</si>
  <si>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</si>
  <si>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</si>
  <si>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</si>
  <si>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</si>
  <si>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</si>
  <si>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</si>
  <si>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</si>
  <si>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</si>
  <si>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</si>
  <si>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</si>
  <si>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</si>
  <si>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</si>
  <si>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</si>
  <si>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</si>
  <si>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</si>
  <si>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</si>
  <si>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</si>
  <si>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</si>
  <si>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</si>
  <si>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</si>
  <si>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</si>
  <si>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</si>
  <si>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</si>
  <si>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</si>
  <si>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</si>
  <si>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</si>
  <si>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</si>
  <si>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</si>
  <si>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</si>
  <si>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</si>
  <si>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</si>
  <si>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</si>
  <si>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</si>
  <si>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</si>
  <si>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</si>
  <si>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</si>
  <si>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</si>
  <si>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</si>
  <si>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</si>
  <si>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</si>
  <si>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</si>
  <si>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</si>
  <si>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</si>
  <si>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</si>
  <si>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</si>
  <si>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</si>
  <si>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</si>
  <si>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</si>
  <si>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</si>
  <si>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</si>
  <si>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</si>
  <si>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</si>
  <si>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</si>
  <si>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</si>
  <si>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</si>
  <si>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</si>
  <si>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</si>
  <si>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</si>
  <si>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</si>
  <si>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</si>
  <si>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</si>
  <si>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</si>
  <si>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</si>
  <si>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</si>
  <si>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</si>
  <si>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</si>
  <si>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</si>
  <si>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</si>
  <si>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</si>
  <si>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</si>
  <si>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</si>
  <si>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</si>
  <si>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</si>
  <si>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</si>
  <si>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</si>
  <si>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</si>
  <si>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</si>
  <si>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</si>
  <si>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</si>
  <si>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</si>
  <si>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</si>
  <si>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</si>
  <si>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</si>
  <si>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</si>
  <si>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</si>
  <si>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</si>
  <si>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</si>
  <si>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</si>
  <si>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</si>
  <si>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</si>
  <si>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</si>
  <si>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</si>
  <si>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</si>
  <si>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</si>
  <si>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</si>
  <si>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</si>
  <si>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</si>
  <si>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</si>
  <si>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</si>
  <si>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</si>
  <si>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</si>
  <si>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</si>
  <si>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</si>
  <si>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</si>
  <si>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</si>
  <si>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</si>
  <si>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</si>
  <si>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</si>
  <si>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</si>
  <si>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</si>
  <si>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</si>
  <si>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</si>
  <si>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</si>
  <si>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</si>
  <si>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</si>
  <si>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</si>
  <si>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</si>
  <si>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</si>
  <si>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</si>
  <si>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</si>
  <si>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</si>
  <si>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</si>
  <si>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</si>
  <si>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</si>
  <si>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</si>
  <si>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</si>
  <si>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</si>
  <si>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</si>
  <si>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</si>
  <si>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</si>
  <si>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</si>
  <si>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</si>
  <si>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</si>
  <si>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</si>
  <si>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</si>
  <si>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</si>
  <si>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</si>
  <si>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</si>
  <si>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</si>
  <si>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</si>
  <si>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</si>
  <si>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</si>
  <si>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</si>
  <si>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</si>
  <si>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</si>
  <si>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</si>
  <si>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</si>
  <si>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</si>
  <si>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</si>
  <si>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</si>
  <si>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</si>
  <si>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</si>
  <si>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</si>
  <si>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</si>
  <si>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</si>
  <si>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</si>
  <si>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</si>
  <si>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</si>
  <si>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</si>
  <si>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</si>
  <si>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</si>
  <si>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</si>
  <si>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</si>
  <si>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</si>
  <si>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</si>
  <si>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</si>
  <si>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</si>
  <si>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</si>
  <si>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</si>
  <si>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</si>
  <si>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</si>
  <si>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</si>
  <si>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</si>
  <si>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</si>
  <si>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</si>
  <si>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</si>
  <si>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</si>
  <si>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</si>
  <si>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</si>
  <si>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</si>
  <si>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</si>
  <si>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</si>
  <si>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</si>
  <si>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</si>
  <si>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</si>
  <si>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</si>
  <si>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</si>
  <si>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</si>
  <si>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</si>
  <si>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</si>
  <si>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</si>
  <si>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</si>
  <si>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</si>
  <si>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</si>
  <si>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</si>
  <si>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</si>
  <si>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</si>
  <si>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</si>
  <si>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</si>
  <si>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</si>
  <si>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</si>
  <si>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</si>
  <si>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</si>
  <si>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</si>
  <si>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</si>
  <si>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</si>
  <si>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</si>
  <si>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</si>
  <si>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</si>
  <si>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</si>
  <si>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</si>
  <si>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</si>
  <si>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</si>
  <si>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</si>
  <si>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</si>
  <si>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</si>
  <si>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</si>
  <si>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</si>
  <si>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</si>
  <si>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</si>
  <si>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</si>
  <si>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</si>
  <si>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</si>
  <si>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</si>
  <si>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</si>
  <si>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</si>
  <si>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</si>
  <si>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</si>
  <si>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</si>
  <si>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</si>
  <si>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</si>
  <si>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</si>
  <si>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</si>
  <si>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</si>
  <si>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</si>
  <si>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</si>
  <si>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</si>
  <si>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</si>
  <si>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</si>
  <si>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</si>
  <si>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</si>
  <si>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</si>
  <si>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</si>
  <si>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</si>
  <si>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</si>
  <si>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</si>
  <si>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</si>
  <si>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</si>
  <si>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</si>
  <si>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</si>
  <si>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</si>
  <si>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</si>
  <si>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</si>
  <si>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</si>
  <si>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</si>
  <si>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</si>
  <si>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</si>
  <si>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</si>
  <si>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</si>
  <si>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</si>
  <si>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</si>
  <si>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</si>
  <si>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</si>
  <si>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</si>
  <si>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</si>
  <si>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</si>
  <si>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</si>
  <si>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</si>
  <si>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</si>
  <si>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</si>
  <si>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</si>
  <si>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</si>
  <si>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</si>
  <si>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</si>
  <si>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</si>
  <si>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</si>
  <si>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</si>
  <si>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</si>
  <si>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</si>
  <si>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</si>
  <si>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</si>
  <si>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</si>
  <si>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</si>
  <si>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</si>
  <si>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</si>
  <si>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</si>
  <si>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</si>
  <si>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</si>
  <si>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</si>
  <si>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</si>
  <si>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</si>
  <si>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</si>
  <si>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</si>
  <si>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</si>
  <si>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</si>
  <si>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</si>
  <si>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</si>
  <si>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</si>
  <si>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</si>
  <si>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</si>
  <si>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</si>
  <si>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</si>
  <si>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</si>
  <si>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</si>
  <si>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</si>
  <si>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</si>
  <si>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</si>
  <si>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</si>
  <si>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</si>
  <si>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</si>
  <si>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</si>
  <si>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</si>
  <si>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</si>
  <si>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</si>
  <si>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</si>
  <si>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</si>
  <si>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</si>
  <si>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</si>
  <si>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</si>
  <si>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</si>
  <si>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</si>
  <si>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</si>
  <si>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</si>
  <si>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</si>
  <si>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</si>
  <si>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</si>
  <si>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</si>
  <si>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</si>
  <si>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</si>
  <si>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</si>
  <si>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</si>
  <si>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</si>
  <si>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</si>
  <si>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</si>
  <si>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</si>
  <si>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</si>
  <si>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</si>
  <si>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</si>
  <si>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</si>
  <si>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</si>
  <si>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</si>
  <si>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</si>
  <si>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</si>
  <si>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</si>
  <si>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</si>
  <si>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</si>
  <si>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</si>
  <si>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</si>
  <si>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</si>
  <si>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</si>
  <si>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</si>
  <si>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</si>
  <si>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</si>
  <si>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</si>
  <si>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</si>
  <si>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</si>
  <si>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</si>
  <si>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</si>
  <si>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</si>
  <si>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</si>
  <si>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</si>
  <si>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</si>
  <si>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</si>
  <si>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</si>
  <si>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</si>
  <si>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</si>
  <si>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</si>
  <si>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</si>
  <si>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</si>
  <si>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</si>
  <si>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</si>
  <si>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</si>
  <si>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</si>
  <si>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</si>
  <si>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</si>
  <si>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</si>
  <si>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</si>
  <si>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</si>
  <si>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</si>
  <si>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</si>
  <si>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</si>
  <si>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</si>
  <si>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</si>
  <si>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</si>
  <si>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</si>
  <si>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</si>
  <si>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</si>
  <si>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</si>
  <si>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</si>
  <si>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</si>
  <si>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</si>
  <si>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</si>
  <si>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</si>
  <si>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</si>
  <si>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</si>
  <si>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</si>
  <si>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</si>
  <si>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</si>
  <si>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</si>
  <si>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</si>
  <si>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</si>
  <si>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</si>
  <si>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</si>
  <si>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</si>
  <si>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</si>
  <si>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</si>
  <si>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</si>
  <si>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</si>
  <si>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</si>
  <si>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</si>
  <si>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</si>
  <si>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</si>
  <si>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</si>
  <si>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</si>
  <si>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</si>
  <si>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</si>
  <si>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</si>
  <si>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</si>
  <si>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</si>
  <si>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</si>
  <si>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</si>
  <si>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</si>
  <si>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</si>
  <si>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</si>
  <si>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</si>
  <si>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</si>
  <si>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</si>
  <si>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</si>
  <si>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</si>
  <si>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</si>
  <si>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</si>
  <si>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</si>
  <si>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</si>
  <si>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</si>
  <si>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</si>
  <si>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</si>
  <si>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</si>
  <si>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</si>
  <si>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</si>
  <si>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</si>
  <si>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</si>
  <si>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</si>
  <si>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</si>
  <si>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</si>
  <si>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</si>
  <si>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</si>
  <si>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</si>
  <si>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</si>
  <si>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</si>
  <si>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</si>
  <si>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</si>
  <si>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</si>
  <si>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</si>
  <si>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</si>
  <si>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</si>
  <si>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</si>
  <si>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</si>
  <si>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</si>
  <si>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</si>
  <si>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</si>
  <si>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</si>
  <si>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</si>
  <si>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</si>
  <si>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</si>
  <si>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</si>
  <si>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</si>
  <si>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</si>
  <si>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</si>
  <si>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</si>
  <si>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</si>
  <si>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</si>
  <si>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</si>
  <si>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</si>
  <si>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</si>
  <si>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</si>
  <si>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</si>
  <si>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</si>
  <si>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</si>
  <si>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</si>
  <si>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</si>
  <si>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</si>
  <si>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</si>
  <si>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</si>
  <si>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</si>
  <si>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</si>
  <si>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</si>
  <si>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</si>
  <si>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</si>
  <si>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</si>
  <si>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</si>
  <si>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</si>
  <si>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</si>
  <si>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</si>
  <si>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</si>
  <si>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</si>
  <si>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</si>
  <si>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</si>
  <si>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</si>
  <si>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</si>
  <si>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</si>
  <si>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</si>
  <si>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</si>
  <si>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</si>
  <si>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</si>
  <si>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</si>
  <si>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</si>
  <si>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</si>
  <si>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</si>
  <si>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</si>
  <si>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</si>
  <si>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</si>
  <si>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</si>
  <si>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</si>
  <si>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</si>
  <si>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</si>
  <si>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</si>
  <si>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</si>
  <si>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</si>
  <si>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</si>
  <si>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</si>
  <si>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</si>
  <si>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</si>
  <si>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</si>
  <si>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</si>
  <si>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</si>
  <si>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</si>
  <si>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</si>
  <si>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</si>
  <si>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</si>
  <si>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</si>
  <si>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</si>
  <si>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</si>
  <si>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</si>
  <si>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</si>
  <si>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</si>
  <si>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</si>
  <si>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</si>
  <si>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</si>
  <si>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</si>
  <si>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</si>
  <si>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</si>
  <si>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</si>
  <si>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</si>
  <si>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</si>
  <si>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</si>
  <si>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</si>
  <si>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</si>
  <si>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</si>
  <si>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</si>
  <si>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</si>
  <si>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</si>
  <si>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</si>
  <si>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</si>
  <si>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</si>
  <si>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</si>
  <si>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</si>
  <si>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</si>
  <si>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</si>
  <si>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</si>
  <si>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</si>
  <si>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</si>
  <si>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</si>
  <si>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</si>
  <si>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</si>
  <si>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</si>
  <si>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</si>
  <si>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</si>
  <si>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</si>
  <si>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</si>
  <si>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</si>
  <si>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</si>
  <si>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</si>
  <si>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</si>
  <si>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</si>
  <si>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</si>
  <si>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</si>
  <si>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</si>
  <si>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</si>
  <si>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</si>
  <si>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</si>
  <si>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</si>
  <si>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</si>
  <si>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</si>
  <si>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</si>
  <si>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</si>
  <si>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</si>
  <si>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</si>
  <si>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</si>
  <si>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</si>
  <si>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</si>
  <si>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</si>
  <si>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</si>
  <si>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</si>
  <si>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</si>
  <si>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</si>
  <si>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</si>
  <si>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</si>
  <si>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</si>
  <si>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</si>
  <si>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</si>
  <si>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</si>
  <si>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</si>
  <si>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</si>
  <si>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</si>
  <si>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</si>
  <si>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</si>
  <si>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</si>
  <si>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</si>
  <si>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</si>
  <si>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</si>
  <si>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</si>
  <si>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</si>
  <si>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</si>
  <si>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</si>
  <si>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</si>
  <si>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</si>
  <si>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</si>
  <si>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</si>
  <si>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</si>
  <si>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</si>
  <si>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</si>
  <si>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</si>
  <si>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</si>
  <si>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</si>
  <si>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</si>
  <si>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</si>
  <si>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</si>
  <si>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</si>
  <si>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</si>
  <si>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</si>
  <si>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</si>
  <si>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</si>
  <si>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</si>
  <si>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</si>
  <si>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</si>
  <si>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</si>
  <si>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</si>
  <si>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</si>
  <si>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</si>
  <si>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</si>
  <si>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</si>
  <si>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</si>
  <si>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</si>
  <si>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</si>
  <si>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</si>
  <si>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</si>
  <si>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</si>
  <si>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</si>
  <si>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</si>
  <si>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</si>
  <si>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</si>
  <si>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</si>
  <si>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</si>
  <si>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</si>
  <si>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</si>
  <si>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</si>
  <si>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</si>
  <si>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</si>
  <si>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</si>
  <si>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</si>
  <si>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</si>
  <si>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</si>
  <si>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</si>
  <si>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</si>
  <si>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</si>
  <si>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</si>
  <si>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</si>
  <si>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</si>
  <si>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</si>
  <si>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</si>
  <si>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</si>
  <si>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</si>
  <si>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</si>
  <si>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</si>
  <si>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</si>
  <si>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</si>
  <si>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</si>
  <si>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</si>
  <si>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</si>
  <si>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</si>
  <si>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</si>
  <si>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</si>
  <si>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</si>
  <si>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</si>
  <si>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</si>
  <si>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</si>
  <si>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</si>
  <si>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</si>
  <si>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</si>
  <si>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</si>
  <si>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</si>
  <si>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</si>
  <si>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</si>
  <si>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</si>
  <si>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</si>
  <si>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</si>
  <si>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</si>
  <si>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</si>
  <si>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</si>
  <si>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</si>
  <si>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</si>
  <si>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</si>
  <si>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</si>
  <si>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</si>
  <si>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</si>
  <si>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</si>
  <si>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</si>
  <si>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</si>
  <si>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</si>
  <si>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</si>
  <si>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</si>
  <si>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</si>
  <si>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</si>
  <si>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</si>
  <si>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</si>
  <si>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</si>
  <si>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</si>
  <si>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</si>
  <si>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</si>
  <si>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</si>
  <si>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</si>
  <si>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</si>
  <si>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</si>
  <si>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</si>
  <si>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</si>
  <si>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</si>
  <si>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</si>
  <si>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</si>
  <si>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</si>
  <si>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</si>
  <si>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</si>
  <si>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</si>
  <si>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</si>
  <si>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</si>
  <si>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</si>
  <si>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</si>
  <si>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</si>
  <si>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</si>
  <si>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</si>
  <si>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</si>
  <si>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</si>
  <si>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</si>
  <si>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</si>
  <si>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</si>
  <si>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</si>
  <si>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</si>
  <si>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</si>
  <si>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</si>
  <si>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</si>
  <si>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</si>
  <si>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</si>
  <si>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</si>
  <si>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</si>
  <si>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</si>
  <si>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</si>
  <si>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</si>
  <si>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</si>
  <si>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</si>
  <si>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</si>
  <si>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</si>
  <si>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</si>
  <si>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</si>
  <si>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</si>
  <si>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</si>
  <si>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</si>
  <si>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</si>
  <si>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</si>
  <si>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</si>
  <si>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</si>
  <si>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</si>
  <si>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</si>
  <si>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</si>
  <si>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</si>
  <si>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</si>
  <si>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</si>
  <si>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</si>
  <si>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</si>
  <si>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</si>
  <si>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</si>
  <si>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</si>
  <si>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</si>
  <si>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</si>
  <si>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</si>
  <si>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</si>
  <si>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</si>
  <si>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</si>
  <si>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</si>
  <si>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</si>
  <si>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</si>
  <si>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</si>
  <si>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</si>
  <si>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</si>
  <si>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</si>
  <si>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</si>
  <si>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</si>
  <si>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</si>
  <si>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</si>
  <si>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</si>
  <si>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</si>
  <si>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</si>
  <si>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</si>
  <si>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</si>
  <si>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</si>
  <si>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</si>
  <si>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</si>
  <si>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</si>
  <si>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</si>
  <si>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</si>
  <si>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</si>
  <si>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</si>
  <si>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</si>
  <si>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</si>
  <si>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</si>
  <si>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</si>
  <si>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</si>
  <si>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</si>
  <si>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</si>
  <si>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</si>
  <si>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</si>
  <si>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</si>
  <si>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</si>
  <si>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</si>
  <si>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</si>
  <si>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</si>
  <si>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</si>
  <si>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</si>
  <si>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</si>
  <si>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</si>
  <si>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</si>
  <si>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</si>
  <si>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</si>
  <si>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</si>
  <si>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</si>
  <si>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</si>
  <si>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</si>
  <si>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</si>
  <si>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</si>
  <si>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</si>
  <si>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</si>
  <si>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</si>
  <si>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</si>
  <si>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</si>
  <si>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</si>
  <si>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</si>
  <si>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</si>
  <si>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</si>
  <si>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</si>
  <si>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</si>
  <si>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</si>
  <si>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</si>
  <si>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</si>
  <si>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</si>
  <si>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</si>
  <si>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</si>
  <si>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</si>
  <si>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</si>
  <si>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</si>
  <si>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</si>
  <si>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</si>
  <si>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</si>
  <si>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</si>
  <si>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</si>
  <si>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</si>
  <si>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</si>
  <si>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</si>
  <si>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</si>
  <si>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</si>
  <si>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</si>
  <si>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</si>
  <si>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</si>
  <si>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</si>
  <si>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</si>
  <si>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</si>
  <si>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</si>
  <si>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</si>
  <si>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</si>
  <si>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</si>
  <si>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</si>
  <si>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</si>
  <si>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</si>
  <si>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</si>
  <si>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</si>
  <si>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</si>
  <si>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</si>
  <si>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</si>
  <si>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</si>
  <si>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</si>
  <si>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</si>
  <si>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</si>
  <si>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</si>
  <si>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</si>
  <si>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</si>
  <si>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</si>
  <si>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</si>
  <si>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</si>
  <si>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</si>
  <si>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</si>
  <si>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</si>
  <si>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</si>
  <si>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</si>
  <si>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</si>
  <si>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</si>
  <si>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</si>
  <si>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</si>
  <si>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</si>
  <si>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</si>
  <si>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</si>
  <si>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</si>
  <si>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</si>
  <si>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</si>
  <si>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</si>
  <si>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</si>
  <si>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</si>
  <si>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</si>
  <si>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</si>
  <si>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</si>
  <si>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</si>
  <si>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</si>
  <si>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</si>
  <si>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</si>
  <si>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</si>
  <si>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</si>
  <si>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</si>
  <si>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</si>
  <si>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</si>
  <si>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</si>
  <si>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</si>
  <si>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</si>
  <si>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</si>
  <si>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</si>
  <si>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</si>
  <si>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</si>
  <si>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</si>
  <si>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</si>
  <si>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</si>
  <si>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</si>
  <si>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</si>
  <si>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</si>
  <si>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</si>
  <si>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</si>
  <si>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</si>
  <si>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</si>
  <si>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</si>
  <si>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</si>
  <si>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</si>
  <si>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</si>
  <si>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</si>
  <si>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</si>
  <si>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</si>
  <si>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</si>
  <si>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</si>
  <si>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</si>
  <si>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</si>
  <si>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</si>
  <si>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</si>
  <si>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</si>
  <si>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</si>
  <si>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</si>
  <si>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</si>
  <si>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</si>
  <si>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</si>
  <si>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</si>
  <si>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</si>
  <si>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</si>
  <si>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</si>
  <si>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</si>
  <si>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</si>
  <si>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</si>
  <si>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</si>
  <si>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</si>
  <si>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</si>
  <si>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</si>
  <si>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</si>
  <si>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</si>
  <si>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</si>
  <si>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</si>
  <si>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</si>
  <si>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</si>
  <si>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</si>
  <si>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</si>
  <si>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</si>
  <si>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</si>
  <si>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</si>
  <si>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</si>
  <si>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</si>
  <si>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</si>
  <si>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</si>
  <si>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</si>
  <si>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</si>
  <si>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</si>
  <si>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</si>
  <si>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</si>
  <si>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</si>
  <si>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</si>
  <si>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</si>
  <si>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</si>
  <si>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</si>
  <si>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</si>
  <si>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</si>
  <si>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</si>
  <si>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</si>
  <si>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</si>
  <si>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</si>
  <si>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</si>
  <si>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</si>
  <si>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</si>
  <si>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</si>
  <si>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</si>
  <si>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</si>
  <si>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</si>
  <si>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</si>
  <si>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</si>
  <si>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</si>
  <si>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</si>
  <si>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</si>
  <si>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</si>
  <si>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</si>
  <si>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</si>
  <si>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</si>
  <si>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</si>
  <si>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</si>
  <si>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</si>
  <si>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</si>
  <si>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</si>
  <si>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</si>
  <si>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</si>
  <si>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</si>
  <si>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</si>
  <si>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</si>
  <si>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</si>
  <si>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</si>
  <si>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</si>
  <si>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</si>
  <si>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</si>
  <si>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</si>
  <si>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</si>
  <si>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</si>
  <si>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</si>
  <si>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</si>
  <si>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</si>
  <si>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</si>
  <si>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</si>
  <si>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</si>
  <si>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</si>
  <si>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</si>
  <si>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</si>
  <si>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</si>
  <si>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</si>
  <si>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</si>
  <si>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</si>
  <si>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</si>
  <si>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</si>
  <si>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</si>
  <si>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</si>
  <si>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</si>
  <si>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</si>
  <si>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</si>
  <si>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</si>
  <si>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</si>
  <si>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</si>
  <si>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</si>
  <si>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</si>
  <si>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</si>
  <si>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</si>
  <si>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</si>
  <si>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</si>
  <si>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</si>
  <si>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</si>
  <si>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</si>
  <si>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</si>
  <si>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</si>
  <si>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</si>
  <si>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</si>
  <si>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</si>
  <si>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</si>
  <si>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</si>
  <si>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</si>
  <si>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</si>
  <si>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</si>
  <si>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</si>
  <si>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</si>
  <si>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</si>
  <si>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</si>
  <si>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</si>
  <si>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</si>
  <si>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</si>
  <si>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</si>
  <si>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</si>
  <si>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</si>
  <si>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</si>
  <si>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</si>
  <si>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</si>
  <si>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</si>
  <si>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</si>
  <si>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</si>
  <si>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</si>
  <si>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</si>
  <si>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</si>
  <si>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</si>
  <si>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</si>
  <si>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</si>
  <si>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</si>
  <si>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</si>
  <si>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</si>
  <si>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</si>
  <si>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</si>
  <si>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</si>
  <si>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</si>
  <si>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</si>
  <si>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</si>
  <si>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</si>
  <si>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</si>
  <si>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</si>
  <si>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</si>
  <si>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</si>
  <si>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</si>
  <si>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</si>
  <si>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</si>
  <si>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</si>
  <si>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</si>
  <si>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</si>
  <si>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</si>
  <si>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</si>
  <si>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</si>
  <si>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</si>
  <si>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</si>
  <si>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</si>
  <si>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</si>
  <si>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</si>
  <si>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</si>
  <si>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</si>
  <si>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</si>
  <si>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</si>
  <si>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</si>
  <si>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</si>
  <si>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</si>
  <si>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</si>
  <si>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</si>
  <si>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</si>
  <si>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</si>
  <si>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</si>
  <si>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</si>
  <si>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</si>
  <si>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</si>
  <si>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</si>
  <si>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</si>
  <si>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</si>
  <si>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</si>
  <si>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</si>
  <si>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</si>
  <si>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</si>
  <si>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</si>
  <si>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</si>
  <si>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</si>
  <si>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</si>
  <si>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</si>
  <si>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</si>
  <si>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</si>
  <si>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</si>
  <si>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</si>
  <si>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</si>
  <si>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</si>
  <si>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</si>
  <si>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</si>
  <si>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</si>
  <si>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</si>
  <si>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</si>
  <si>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</si>
  <si>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</si>
  <si>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</si>
  <si>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</si>
  <si>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</si>
  <si>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</si>
  <si>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</si>
  <si>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</si>
  <si>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</si>
  <si>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</si>
  <si>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</si>
  <si>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</si>
  <si>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</si>
  <si>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</si>
  <si>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</si>
  <si>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</si>
  <si>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</si>
  <si>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</si>
  <si>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</si>
  <si>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</si>
  <si>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</si>
  <si>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</si>
  <si>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</si>
  <si>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</si>
  <si>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</si>
  <si>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</si>
  <si>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</si>
  <si>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</si>
  <si>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</si>
  <si>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</si>
  <si>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</si>
  <si>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</si>
  <si>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</si>
  <si>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</si>
  <si>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</si>
  <si>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</si>
  <si>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</si>
  <si>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</si>
  <si>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</si>
  <si>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</si>
  <si>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</si>
  <si>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</si>
  <si>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</si>
  <si>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</si>
  <si>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</si>
  <si>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</si>
  <si>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</si>
  <si>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</si>
  <si>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</si>
  <si>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</si>
  <si>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</si>
  <si>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</si>
  <si>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</si>
  <si>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</si>
  <si>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</si>
  <si>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</si>
  <si>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</si>
  <si>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</si>
  <si>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</si>
  <si>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</si>
  <si>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</si>
  <si>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</si>
  <si>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</si>
  <si>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</si>
  <si>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</si>
  <si>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</si>
  <si>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</si>
  <si>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</si>
  <si>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</si>
  <si>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</si>
  <si>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</si>
  <si>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</si>
  <si>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</si>
  <si>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</si>
  <si>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</si>
  <si>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</si>
  <si>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</si>
  <si>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</si>
  <si>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</si>
  <si>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</si>
  <si>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</si>
  <si>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</si>
  <si>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</si>
  <si>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</si>
  <si>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</si>
  <si>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</si>
  <si>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</si>
  <si>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</si>
  <si>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</si>
  <si>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</si>
  <si>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</si>
  <si>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</si>
  <si>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</si>
  <si>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</si>
  <si>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</si>
  <si>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</si>
  <si>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</si>
  <si>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</si>
  <si>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</si>
  <si>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</si>
  <si>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</si>
  <si>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</si>
  <si>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</si>
  <si>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</si>
  <si>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</si>
  <si>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</si>
  <si>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</si>
  <si>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</si>
  <si>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</si>
  <si>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</si>
  <si>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</si>
  <si>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</si>
  <si>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</si>
  <si>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</si>
  <si>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</si>
  <si>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</si>
  <si>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</si>
  <si>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</si>
  <si>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</si>
  <si>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</si>
  <si>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</si>
  <si>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</si>
  <si>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</si>
  <si>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</si>
  <si>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</si>
  <si>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</si>
  <si>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</si>
  <si>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</si>
  <si>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</si>
  <si>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</si>
  <si>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</si>
  <si>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</si>
  <si>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</si>
  <si>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</si>
  <si>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</si>
  <si>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</si>
  <si>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</si>
  <si>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</si>
  <si>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</si>
  <si>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</si>
  <si>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</si>
  <si>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</si>
  <si>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</si>
  <si>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</si>
  <si>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</si>
  <si>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</si>
  <si>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</si>
  <si>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</si>
  <si>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</si>
  <si>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</si>
  <si>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</si>
  <si>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</si>
  <si>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</si>
  <si>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</si>
  <si>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</si>
  <si>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</si>
  <si>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</si>
  <si>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</si>
  <si>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</si>
  <si>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</si>
  <si>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</si>
  <si>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</si>
  <si>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</si>
  <si>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</si>
  <si>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</si>
  <si>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</si>
  <si>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</si>
  <si>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</si>
  <si>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</si>
  <si>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</si>
  <si>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</si>
  <si>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</si>
  <si>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</si>
  <si>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</si>
  <si>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</si>
  <si>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</si>
  <si>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</si>
  <si>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</si>
  <si>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</si>
  <si>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</si>
  <si>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</si>
  <si>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</si>
  <si>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</si>
  <si>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</si>
  <si>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</si>
  <si>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</si>
  <si>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</si>
  <si>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</si>
  <si>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</si>
  <si>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</si>
  <si>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</si>
  <si>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</si>
  <si>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</si>
  <si>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</si>
  <si>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</si>
  <si>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</si>
  <si>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</si>
  <si>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</si>
  <si>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</si>
  <si>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</si>
  <si>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</si>
  <si>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</si>
  <si>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</si>
  <si>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</si>
  <si>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</si>
  <si>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</si>
  <si>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</si>
  <si>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</si>
  <si>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</si>
  <si>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</si>
  <si>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</si>
  <si>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</si>
  <si>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</si>
  <si>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</si>
  <si>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</si>
  <si>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</si>
  <si>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</si>
  <si>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</si>
  <si>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</si>
  <si>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</si>
  <si>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</si>
  <si>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</si>
  <si>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</si>
  <si>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</si>
  <si>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</si>
  <si>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</si>
  <si>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</si>
  <si>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</si>
  <si>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</si>
  <si>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</si>
  <si>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</si>
  <si>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</si>
  <si>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</si>
  <si>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</si>
  <si>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</si>
  <si>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</si>
  <si>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</si>
  <si>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</si>
  <si>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</si>
  <si>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</si>
  <si>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</si>
  <si>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</si>
  <si>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</si>
  <si>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</si>
  <si>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</si>
  <si>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</si>
  <si>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</si>
  <si>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</si>
  <si>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</si>
  <si>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</si>
  <si>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</si>
  <si>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</si>
  <si>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</si>
  <si>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</si>
  <si>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</si>
  <si>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</si>
  <si>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</si>
  <si>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</si>
  <si>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</si>
  <si>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</si>
  <si>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</si>
  <si>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</si>
  <si>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</si>
  <si>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</si>
  <si>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</si>
  <si>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</si>
  <si>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</si>
  <si>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</si>
  <si>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</si>
  <si>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</si>
  <si>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</si>
  <si>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</si>
  <si>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</si>
  <si>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</si>
  <si>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</si>
  <si>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</si>
  <si>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</si>
  <si>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</si>
  <si>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</si>
  <si>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</si>
  <si>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</si>
  <si>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</si>
  <si>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</si>
  <si>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</si>
  <si>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</si>
  <si>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</si>
  <si>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</si>
  <si>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</si>
  <si>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</si>
  <si>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</si>
  <si>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</si>
  <si>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</si>
  <si>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</si>
  <si>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</si>
  <si>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</si>
  <si>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</si>
  <si>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</si>
  <si>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</si>
  <si>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</si>
  <si>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</si>
  <si>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</si>
  <si>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</si>
  <si>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</si>
  <si>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</si>
  <si>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</si>
  <si>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</si>
  <si>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</si>
  <si>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</si>
  <si>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</si>
  <si>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</si>
  <si>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</si>
  <si>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</si>
  <si>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</si>
  <si>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</si>
  <si>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</si>
  <si>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</si>
  <si>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</si>
  <si>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</si>
  <si>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</si>
  <si>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</si>
  <si>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</si>
  <si>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</si>
  <si>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</si>
  <si>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</si>
  <si>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</si>
  <si>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</si>
  <si>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</si>
  <si>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</si>
  <si>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</si>
  <si>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</si>
  <si>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</si>
  <si>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</si>
  <si>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</si>
  <si>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</si>
  <si>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</si>
  <si>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</si>
  <si>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</si>
  <si>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</si>
  <si>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</si>
  <si>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</si>
  <si>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</si>
  <si>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</si>
  <si>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</si>
  <si>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</si>
  <si>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</si>
  <si>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</si>
  <si>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</si>
  <si>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</si>
  <si>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</si>
  <si>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</si>
  <si>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</si>
  <si>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</si>
  <si>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</si>
  <si>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</si>
  <si>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</si>
  <si>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</si>
  <si>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</si>
  <si>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</si>
  <si>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</si>
  <si>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</si>
  <si>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</si>
  <si>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</si>
  <si>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</si>
  <si>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</si>
  <si>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</si>
  <si>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</si>
  <si>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</si>
  <si>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</si>
  <si>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</si>
  <si>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</si>
  <si>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</si>
  <si>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</si>
  <si>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</si>
  <si>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</si>
  <si>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</si>
  <si>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</si>
  <si>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</si>
  <si>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</si>
  <si>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</si>
  <si>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</si>
  <si>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</si>
  <si>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</si>
  <si>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</si>
  <si>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</si>
  <si>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</si>
  <si>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</si>
  <si>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</si>
  <si>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</si>
  <si>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</si>
  <si>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</si>
  <si>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</si>
  <si>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</si>
  <si>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</si>
  <si>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</si>
  <si>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</si>
  <si>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</si>
  <si>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</si>
  <si>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</si>
  <si>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</si>
  <si>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</si>
  <si>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</si>
  <si>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</si>
  <si>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</si>
  <si>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</si>
  <si>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</si>
  <si>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</si>
  <si>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</si>
  <si>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</si>
  <si>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</si>
  <si>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</si>
  <si>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</si>
  <si>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</si>
  <si>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</si>
  <si>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</si>
  <si>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</si>
  <si>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</si>
  <si>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</si>
  <si>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</si>
  <si>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</si>
  <si>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</si>
  <si>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</si>
  <si>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</si>
  <si>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</si>
  <si>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</si>
  <si>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</si>
  <si>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</si>
  <si>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</si>
  <si>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</si>
  <si>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</si>
  <si>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</si>
  <si>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</si>
  <si>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</si>
  <si>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</si>
  <si>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</si>
  <si>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</si>
  <si>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</si>
  <si>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</si>
  <si>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</si>
  <si>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</si>
  <si>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</si>
  <si>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</si>
  <si>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</si>
  <si>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</si>
  <si>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</si>
  <si>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</si>
  <si>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</si>
  <si>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</si>
  <si>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</si>
  <si>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</si>
  <si>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</si>
  <si>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</si>
  <si>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</si>
  <si>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</si>
  <si>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</si>
  <si>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</si>
  <si>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</si>
  <si>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</si>
  <si>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</si>
  <si>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</si>
  <si>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</si>
  <si>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</si>
  <si>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</si>
  <si>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</si>
  <si>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</si>
  <si>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</si>
  <si>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</si>
  <si>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</si>
  <si>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</si>
  <si>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</si>
  <si>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</si>
  <si>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</si>
  <si>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</si>
  <si>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</si>
  <si>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</si>
  <si>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</si>
  <si>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</si>
  <si>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</si>
  <si>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</si>
  <si>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</si>
  <si>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</si>
  <si>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</si>
  <si>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</si>
  <si>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</si>
  <si>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</si>
  <si>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</si>
  <si>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</si>
  <si>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</si>
  <si>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</si>
  <si>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</si>
  <si>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</si>
  <si>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</si>
  <si>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</si>
  <si>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</si>
  <si>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</si>
  <si>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</si>
  <si>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</si>
  <si>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</si>
  <si>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</si>
  <si>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</si>
  <si>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</si>
  <si>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</si>
  <si>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</si>
  <si>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</si>
  <si>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</si>
  <si>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</si>
  <si>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</si>
  <si>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</si>
  <si>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</si>
  <si>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</si>
  <si>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</si>
  <si>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</si>
  <si>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</si>
  <si>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</si>
  <si>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</si>
  <si>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</si>
  <si>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</si>
  <si>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</si>
  <si>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</si>
  <si>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</si>
  <si>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</si>
  <si>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</si>
  <si>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</si>
  <si>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</si>
  <si>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</si>
  <si>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</si>
  <si>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</si>
  <si>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</si>
  <si>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</si>
  <si>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</si>
  <si>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</si>
  <si>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</si>
  <si>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</si>
  <si>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</si>
  <si>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</si>
  <si>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</si>
  <si>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</si>
  <si>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</si>
  <si>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</si>
  <si>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</si>
  <si>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</si>
  <si>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</si>
  <si>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</si>
  <si>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</si>
  <si>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</si>
  <si>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</si>
  <si>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</si>
  <si>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</si>
  <si>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</si>
  <si>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</si>
  <si>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</si>
  <si>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</si>
  <si>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</si>
  <si>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</si>
  <si>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</si>
  <si>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</si>
  <si>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</si>
  <si>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</si>
  <si>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</si>
  <si>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</si>
  <si>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</si>
  <si>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</si>
  <si>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</si>
  <si>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</si>
  <si>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</si>
  <si>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</si>
  <si>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</si>
  <si>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</si>
  <si>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</si>
  <si>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</si>
  <si>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</si>
  <si>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</si>
  <si>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</si>
  <si>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</si>
  <si>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</si>
  <si>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</si>
  <si>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</si>
  <si>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</si>
  <si>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</si>
  <si>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</si>
  <si>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</si>
  <si>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</si>
  <si>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</si>
  <si>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</si>
  <si>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</si>
  <si>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</si>
  <si>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</si>
  <si>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</si>
  <si>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</si>
  <si>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</si>
  <si>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</si>
  <si>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</si>
  <si>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</si>
  <si>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</si>
  <si>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</si>
  <si>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</si>
  <si>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</si>
  <si>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</si>
  <si>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</si>
  <si>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</si>
  <si>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</si>
  <si>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</si>
  <si>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</si>
  <si>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</si>
  <si>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</si>
  <si>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</si>
  <si>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</si>
  <si>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</si>
  <si>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</si>
  <si>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</si>
  <si>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</si>
  <si>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</si>
  <si>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</si>
  <si>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</si>
  <si>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</si>
  <si>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</si>
  <si>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</si>
  <si>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</si>
  <si>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</si>
  <si>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</si>
  <si>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</si>
  <si>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</si>
  <si>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</si>
  <si>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</si>
  <si>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</si>
  <si>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</si>
  <si>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</si>
  <si>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</si>
  <si>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</si>
  <si>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</si>
  <si>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</si>
  <si>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</si>
  <si>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</si>
  <si>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</si>
  <si>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</si>
  <si>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</si>
  <si>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</si>
  <si>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</si>
  <si>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</si>
  <si>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</si>
  <si>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</si>
  <si>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</si>
  <si>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</si>
  <si>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</si>
  <si>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</si>
  <si>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</si>
  <si>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</si>
  <si>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</si>
  <si>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</si>
  <si>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</si>
  <si>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</si>
  <si>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</si>
  <si>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</si>
  <si>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</si>
  <si>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</si>
  <si>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</si>
  <si>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</si>
  <si>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</si>
  <si>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</si>
  <si>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</si>
  <si>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</si>
  <si>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</si>
  <si>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</si>
  <si>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</si>
  <si>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</si>
  <si>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</si>
  <si>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</si>
  <si>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</si>
  <si>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</si>
  <si>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</si>
  <si>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</si>
  <si>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</si>
  <si>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</si>
  <si>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</si>
  <si>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</si>
  <si>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</si>
  <si>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</si>
  <si>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</si>
  <si>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</si>
  <si>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</si>
  <si>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</si>
  <si>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</si>
  <si>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</si>
  <si>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</si>
  <si>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</si>
  <si>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</si>
  <si>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</si>
  <si>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</si>
  <si>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</si>
  <si>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</si>
  <si>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</si>
  <si>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</si>
  <si>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</si>
  <si>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</si>
  <si>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</si>
  <si>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</si>
  <si>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</si>
  <si>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</si>
  <si>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</si>
  <si>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</si>
  <si>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</si>
  <si>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</si>
  <si>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</si>
  <si>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</si>
  <si>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</si>
  <si>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</si>
  <si>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</si>
  <si>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</si>
  <si>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</si>
  <si>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</si>
  <si>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</si>
  <si>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</si>
  <si>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</si>
  <si>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</si>
  <si>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</si>
  <si>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</si>
  <si>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</si>
  <si>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</si>
  <si>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</si>
  <si>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</si>
  <si>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</si>
  <si>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</si>
  <si>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</si>
  <si>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</si>
  <si>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</si>
  <si>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</si>
  <si>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</si>
  <si>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</si>
  <si>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</si>
  <si>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</si>
  <si>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</si>
  <si>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</si>
  <si>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</si>
  <si>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</si>
  <si>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</si>
  <si>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</si>
  <si>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</si>
  <si>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</si>
  <si>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</si>
  <si>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</si>
  <si>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</si>
  <si>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</si>
  <si>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</si>
  <si>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</si>
  <si>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</si>
  <si>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</si>
  <si>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</si>
  <si>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</si>
  <si>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</si>
  <si>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</si>
  <si>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</si>
  <si>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</si>
  <si>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</si>
  <si>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</si>
  <si>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</si>
  <si>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</si>
  <si>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</si>
  <si>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</si>
  <si>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</si>
  <si>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</si>
  <si>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</si>
  <si>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</si>
  <si>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</si>
  <si>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</si>
  <si>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</si>
  <si>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</si>
  <si>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</si>
  <si>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</si>
  <si>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</si>
  <si>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</si>
  <si>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</si>
  <si>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</si>
  <si>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</si>
  <si>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</si>
  <si>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</si>
  <si>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</si>
  <si>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</si>
  <si>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</si>
  <si>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</si>
  <si>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</si>
  <si>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</si>
  <si>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</si>
  <si>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</si>
  <si>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</si>
  <si>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</si>
  <si>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</si>
  <si>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</si>
  <si>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</si>
  <si>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</si>
  <si>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</si>
  <si>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</si>
  <si>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</si>
  <si>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</si>
  <si>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</si>
  <si>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</si>
  <si>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</si>
  <si>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</si>
  <si>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</si>
  <si>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</si>
  <si>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</si>
  <si>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</si>
  <si>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</si>
  <si>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</si>
  <si>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</si>
  <si>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</si>
  <si>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</si>
  <si>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</si>
  <si>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</si>
  <si>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</si>
  <si>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</si>
  <si>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</si>
  <si>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</si>
  <si>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</si>
  <si>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</si>
  <si>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</si>
  <si>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</si>
  <si>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</si>
  <si>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</si>
  <si>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</si>
  <si>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</si>
  <si>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</si>
  <si>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</si>
  <si>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</si>
  <si>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</si>
  <si>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</si>
  <si>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</si>
  <si>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</si>
  <si>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</si>
  <si>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</si>
  <si>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</si>
  <si>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</si>
  <si>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</si>
  <si>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</si>
  <si>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</si>
  <si>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</si>
  <si>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</si>
  <si>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</si>
  <si>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</si>
  <si>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</si>
  <si>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</si>
  <si>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</si>
  <si>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</si>
  <si>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</si>
  <si>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</si>
  <si>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</si>
  <si>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</si>
  <si>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</si>
  <si>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</si>
  <si>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</si>
  <si>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</si>
  <si>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</si>
  <si>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</si>
  <si>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</si>
  <si>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</si>
  <si>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</si>
  <si>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</si>
  <si>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</si>
  <si>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</si>
  <si>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</si>
  <si>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</si>
  <si>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</si>
  <si>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</si>
  <si>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</si>
  <si>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</si>
  <si>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</si>
  <si>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</si>
  <si>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</si>
  <si>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</si>
  <si>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</si>
  <si>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</si>
  <si>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</si>
  <si>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</si>
  <si>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</si>
  <si>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</si>
  <si>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</si>
  <si>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</si>
  <si>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</si>
  <si>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</si>
  <si>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</si>
  <si>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</si>
  <si>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</si>
  <si>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</si>
  <si>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</si>
  <si>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</si>
  <si>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</si>
  <si>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</si>
  <si>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</si>
  <si>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</si>
  <si>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</si>
  <si>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</si>
  <si>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</si>
  <si>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</si>
  <si>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</si>
  <si>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</si>
  <si>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</si>
  <si>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</si>
  <si>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</si>
  <si>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</si>
  <si>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</si>
  <si>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</si>
  <si>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</si>
  <si>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</si>
  <si>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</si>
  <si>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</si>
  <si>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</si>
  <si>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</si>
  <si>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</si>
  <si>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</si>
  <si>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</si>
  <si>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</si>
  <si>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</si>
  <si>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</si>
  <si>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</si>
  <si>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</si>
  <si>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</si>
  <si>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</si>
  <si>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</si>
  <si>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</si>
  <si>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</si>
  <si>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</si>
  <si>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</si>
  <si>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</si>
  <si>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</si>
  <si>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</si>
  <si>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</si>
  <si>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</si>
  <si>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</si>
  <si>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</si>
  <si>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</si>
  <si>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</si>
  <si>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</si>
  <si>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</si>
  <si>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</si>
  <si>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</si>
  <si>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</si>
  <si>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</si>
  <si>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</si>
  <si>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</si>
  <si>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</si>
  <si>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</si>
  <si>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</si>
  <si>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</si>
  <si>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</si>
  <si>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</si>
  <si>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</si>
  <si>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</si>
  <si>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</si>
  <si>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</si>
  <si>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</si>
  <si>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</si>
  <si>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</si>
  <si>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</si>
  <si>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</si>
  <si>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</si>
  <si>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</si>
  <si>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</si>
  <si>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</si>
  <si>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</si>
  <si>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</si>
  <si>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</si>
  <si>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</si>
  <si>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</si>
  <si>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</si>
  <si>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</si>
  <si>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</si>
  <si>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</si>
  <si>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</si>
  <si>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</si>
  <si>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</si>
  <si>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</si>
  <si>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</si>
  <si>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</si>
  <si>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</si>
  <si>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</si>
  <si>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</si>
  <si>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</si>
  <si>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</si>
  <si>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</si>
  <si>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</si>
  <si>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</si>
  <si>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</si>
  <si>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</si>
  <si>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</si>
  <si>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</si>
  <si>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</si>
  <si>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</si>
  <si>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</si>
  <si>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</si>
  <si>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</si>
  <si>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</si>
  <si>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</si>
  <si>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</si>
  <si>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</si>
  <si>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</si>
  <si>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</si>
  <si>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</si>
  <si>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</si>
  <si>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</si>
  <si>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</si>
  <si>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</si>
  <si>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</si>
  <si>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</si>
  <si>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</si>
  <si>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</si>
  <si>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</si>
  <si>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</si>
  <si>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</si>
  <si>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</si>
  <si>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</si>
  <si>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</si>
  <si>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</si>
  <si>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</si>
  <si>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</si>
  <si>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</si>
  <si>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</si>
  <si>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</si>
  <si>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</si>
  <si>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</si>
  <si>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</si>
  <si>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</si>
  <si>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</si>
  <si>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</si>
  <si>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</si>
  <si>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</si>
  <si>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</si>
  <si>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</si>
  <si>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</si>
  <si>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</si>
  <si>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</si>
  <si>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</si>
  <si>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</si>
  <si>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</si>
  <si>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</si>
  <si>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</si>
  <si>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</si>
  <si>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</si>
  <si>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</si>
  <si>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</si>
  <si>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</si>
  <si>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</si>
  <si>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</si>
  <si>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</si>
  <si>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</si>
  <si>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</si>
  <si>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</si>
  <si>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</si>
  <si>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</si>
  <si>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</si>
  <si>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</si>
  <si>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</si>
  <si>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</si>
  <si>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</si>
  <si>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</si>
  <si>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</si>
  <si>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</si>
  <si>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</si>
  <si>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</si>
  <si>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</si>
  <si>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</si>
  <si>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</si>
  <si>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</si>
  <si>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</si>
  <si>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</si>
  <si>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</si>
  <si>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</si>
  <si>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</si>
  <si>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</si>
  <si>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</si>
  <si>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</si>
  <si>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</si>
  <si>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</si>
  <si>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</si>
  <si>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</si>
  <si>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</si>
  <si>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</si>
  <si>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</si>
  <si>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</si>
  <si>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</si>
  <si>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</si>
  <si>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</si>
  <si>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</si>
  <si>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</si>
  <si>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</si>
  <si>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</si>
  <si>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</si>
  <si>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</si>
  <si>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</si>
  <si>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</si>
  <si>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</si>
  <si>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</si>
  <si>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</si>
  <si>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</si>
  <si>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</si>
  <si>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</si>
  <si>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</si>
  <si>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</si>
  <si>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</si>
  <si>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</si>
  <si>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</si>
  <si>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</si>
  <si>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</si>
  <si>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</si>
  <si>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</si>
  <si>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</si>
  <si>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</si>
  <si>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</si>
  <si>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</si>
  <si>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</si>
  <si>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</si>
  <si>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</si>
  <si>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</si>
  <si>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</si>
  <si>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</si>
  <si>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</si>
  <si>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</si>
  <si>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</si>
  <si>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</si>
  <si>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</si>
  <si>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</si>
  <si>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</si>
  <si>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</si>
  <si>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</si>
  <si>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</si>
  <si>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</si>
  <si>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</si>
  <si>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</si>
  <si>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</si>
  <si>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</si>
  <si>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</si>
  <si>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</si>
  <si>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</si>
  <si>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</si>
  <si>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</si>
  <si>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</si>
  <si>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</si>
  <si>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</si>
  <si>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</si>
  <si>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</si>
  <si>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</si>
  <si>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</si>
  <si>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</si>
  <si>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</si>
  <si>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</si>
  <si>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</si>
  <si>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</si>
  <si>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</si>
  <si>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</si>
  <si>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</si>
  <si>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</si>
  <si>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</si>
  <si>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</si>
  <si>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</si>
  <si>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</si>
  <si>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</si>
  <si>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</si>
  <si>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</si>
  <si>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</si>
  <si>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</si>
  <si>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</si>
  <si>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</si>
  <si>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</si>
  <si>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</si>
  <si>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</si>
  <si>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</si>
  <si>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</si>
  <si>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</si>
  <si>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</si>
  <si>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</si>
  <si>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</si>
  <si>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</si>
  <si>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</si>
  <si>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</si>
  <si>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</si>
  <si>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</si>
  <si>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</si>
  <si>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</si>
  <si>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</si>
  <si>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</si>
  <si>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</si>
  <si>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</si>
  <si>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</si>
  <si>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</si>
  <si>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</si>
  <si>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</si>
  <si>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</si>
  <si>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</si>
  <si>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</si>
  <si>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</si>
  <si>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</si>
  <si>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</si>
  <si>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</si>
  <si>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</si>
  <si>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</si>
  <si>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</si>
  <si>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</si>
  <si>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</si>
  <si>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</si>
  <si>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</si>
  <si>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</si>
  <si>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</si>
  <si>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</si>
  <si>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</si>
  <si>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</si>
  <si>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</si>
  <si>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</si>
  <si>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</si>
  <si>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</si>
  <si>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</si>
  <si>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</si>
  <si>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</si>
  <si>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</si>
  <si>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</si>
  <si>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</si>
  <si>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</si>
  <si>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</si>
  <si>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</si>
  <si>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</si>
  <si>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</si>
  <si>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</si>
  <si>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</si>
  <si>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</si>
  <si>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</si>
  <si>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</si>
  <si>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</si>
  <si>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</si>
  <si>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</si>
  <si>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</si>
  <si>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</si>
  <si>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</si>
  <si>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</si>
  <si>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</si>
  <si>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</si>
  <si>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</si>
  <si>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</si>
  <si>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</si>
  <si>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</si>
  <si>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</si>
  <si>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</si>
  <si>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</si>
  <si>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</si>
  <si>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</si>
  <si>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</si>
  <si>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</si>
  <si>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</si>
  <si>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</si>
  <si>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</si>
  <si>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</si>
  <si>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</si>
  <si>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</si>
  <si>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</si>
  <si>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</si>
  <si>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</si>
  <si>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</si>
  <si>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</si>
  <si>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</si>
  <si>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</si>
  <si>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</si>
  <si>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</si>
  <si>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</si>
  <si>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</si>
  <si>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</si>
  <si>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</si>
  <si>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</si>
  <si>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</si>
  <si>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</si>
  <si>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</si>
  <si>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</si>
  <si>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</si>
  <si>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</si>
  <si>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</si>
  <si>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</si>
  <si>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</si>
  <si>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</si>
  <si>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</si>
  <si>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</si>
  <si>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</si>
  <si>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</si>
  <si>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</si>
  <si>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</si>
  <si>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</si>
  <si>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</si>
  <si>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</si>
  <si>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</si>
  <si>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</si>
  <si>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</si>
  <si>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</si>
  <si>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</si>
  <si>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</si>
  <si>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</si>
  <si>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</si>
  <si>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</si>
  <si>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</si>
  <si>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</si>
  <si>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</si>
  <si>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</si>
  <si>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</si>
  <si>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</si>
  <si>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</si>
  <si>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</si>
  <si>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</si>
  <si>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</si>
  <si>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</si>
  <si>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</si>
  <si>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</si>
  <si>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</si>
  <si>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</si>
  <si>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</si>
  <si>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</si>
  <si>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</si>
  <si>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</si>
  <si>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</si>
  <si>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</si>
  <si>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</si>
  <si>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</si>
  <si>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</si>
  <si>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</si>
  <si>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</si>
  <si>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</si>
  <si>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</si>
  <si>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</si>
  <si>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</si>
  <si>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</si>
  <si>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</si>
  <si>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</si>
  <si>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</si>
  <si>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</si>
  <si>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</si>
  <si>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</si>
  <si>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</si>
  <si>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</si>
  <si>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</si>
  <si>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</si>
  <si>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</si>
  <si>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</si>
  <si>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</si>
  <si>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</si>
  <si>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</si>
  <si>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</si>
  <si>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</si>
  <si>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</si>
  <si>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</si>
  <si>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</si>
  <si>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</si>
  <si>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</si>
  <si>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</si>
  <si>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</si>
  <si>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</si>
  <si>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</si>
  <si>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</si>
  <si>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</si>
  <si>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</si>
  <si>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</si>
  <si>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</si>
  <si>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</si>
  <si>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</si>
  <si>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</si>
  <si>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</si>
  <si>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</si>
  <si>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</si>
  <si>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</si>
  <si>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</si>
  <si>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</si>
  <si>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</si>
  <si>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</si>
  <si>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</si>
  <si>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</si>
  <si>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</si>
  <si>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</si>
  <si>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</si>
  <si>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</si>
  <si>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</si>
  <si>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</si>
  <si>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</si>
  <si>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</si>
  <si>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</si>
  <si>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</si>
  <si>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</si>
  <si>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</si>
  <si>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</si>
  <si>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</si>
  <si>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</si>
  <si>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</si>
  <si>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</si>
  <si>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</si>
  <si>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</si>
  <si>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</si>
  <si>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</si>
  <si>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</si>
  <si>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</si>
  <si>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</si>
  <si>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</si>
  <si>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</si>
  <si>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</si>
  <si>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</si>
  <si>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</si>
  <si>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</si>
  <si>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</si>
  <si>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</si>
  <si>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</si>
  <si>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</si>
  <si>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</si>
  <si>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</si>
  <si>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</si>
  <si>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</si>
  <si>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</si>
  <si>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</si>
  <si>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</si>
  <si>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</si>
  <si>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</si>
  <si>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</si>
  <si>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</si>
  <si>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</si>
  <si>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</si>
  <si>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</si>
  <si>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</si>
  <si>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</si>
  <si>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</si>
  <si>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</si>
  <si>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</si>
  <si>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</si>
  <si>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</si>
  <si>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</si>
  <si>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</si>
  <si>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</si>
  <si>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</si>
  <si>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</si>
  <si>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</si>
  <si>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</si>
  <si>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</si>
  <si>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</si>
  <si>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</si>
  <si>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</si>
  <si>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</si>
  <si>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</si>
  <si>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</si>
  <si>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</si>
  <si>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</si>
  <si>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</si>
  <si>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</si>
  <si>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</si>
  <si>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</si>
  <si>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</si>
  <si>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</si>
  <si>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</si>
  <si>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</si>
  <si>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</si>
  <si>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</si>
  <si>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</si>
  <si>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</si>
  <si>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</si>
  <si>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</si>
  <si>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</si>
  <si>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</si>
  <si>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</si>
  <si>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</si>
  <si>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</si>
  <si>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</si>
  <si>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</si>
  <si>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</si>
  <si>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</si>
  <si>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</si>
  <si>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</si>
  <si>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</si>
  <si>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</si>
  <si>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</si>
  <si>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</si>
  <si>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</si>
  <si>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</si>
  <si>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</si>
  <si>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</si>
  <si>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</si>
  <si>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</si>
  <si>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</si>
  <si>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</si>
  <si>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</si>
  <si>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</si>
  <si>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</si>
  <si>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</si>
  <si>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</si>
  <si>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</si>
  <si>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</si>
  <si>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</si>
  <si>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</si>
  <si>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</si>
  <si>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</si>
  <si>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</si>
  <si>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</si>
  <si>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</si>
  <si>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</si>
  <si>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</si>
  <si>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</si>
  <si>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</si>
  <si>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</si>
  <si>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</si>
  <si>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</si>
  <si>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</si>
  <si>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</si>
  <si>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</si>
  <si>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</si>
  <si>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</si>
  <si>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</si>
  <si>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</si>
  <si>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</si>
  <si>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</si>
  <si>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</si>
  <si>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</si>
  <si>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</si>
  <si>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</si>
  <si>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</si>
  <si>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</si>
  <si>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</si>
  <si>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</si>
  <si>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</si>
  <si>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</si>
  <si>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</si>
  <si>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</si>
  <si>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</si>
  <si>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</si>
  <si>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</si>
  <si>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</si>
  <si>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</si>
  <si>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</si>
  <si>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</si>
  <si>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</si>
  <si>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</si>
  <si>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</si>
  <si>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</si>
  <si>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</si>
  <si>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</si>
  <si>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</si>
  <si>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</si>
  <si>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</si>
  <si>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</si>
  <si>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</si>
  <si>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</si>
  <si>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</si>
  <si>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</si>
  <si>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</si>
  <si>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</si>
  <si>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</si>
  <si>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</si>
  <si>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</si>
  <si>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</si>
  <si>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</si>
  <si>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</si>
  <si>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</si>
  <si>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</si>
  <si>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</si>
  <si>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</si>
  <si>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</si>
  <si>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</si>
  <si>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</si>
  <si>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</si>
  <si>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</si>
  <si>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</si>
  <si>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</si>
  <si>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</si>
  <si>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</si>
  <si>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</si>
  <si>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</si>
  <si>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</si>
  <si>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</si>
  <si>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</si>
  <si>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</si>
  <si>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</si>
  <si>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</si>
  <si>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</si>
  <si>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</si>
  <si>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</si>
  <si>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</si>
  <si>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</si>
  <si>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</si>
  <si>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</si>
  <si>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</si>
  <si>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</si>
  <si>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</si>
  <si>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</si>
  <si>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</si>
  <si>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</si>
  <si>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</si>
  <si>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</si>
  <si>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</si>
  <si>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</si>
  <si>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</si>
  <si>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</si>
  <si>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</si>
  <si>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</si>
  <si>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</si>
  <si>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</si>
  <si>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</si>
  <si>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</si>
  <si>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</si>
  <si>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</si>
  <si>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</si>
  <si>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</si>
  <si>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</si>
  <si>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</si>
  <si>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</si>
  <si>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</si>
  <si>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</si>
  <si>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</si>
  <si>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</si>
  <si>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</si>
  <si>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</si>
  <si>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</si>
  <si>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</si>
  <si>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</si>
  <si>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</si>
  <si>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</si>
  <si>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</si>
  <si>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</si>
  <si>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</si>
  <si>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</si>
  <si>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</si>
  <si>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</si>
  <si>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</si>
  <si>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</si>
  <si>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</si>
  <si>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</si>
  <si>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</si>
  <si>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</si>
  <si>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</si>
  <si>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</si>
  <si>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</si>
  <si>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</si>
  <si>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</si>
  <si>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</si>
  <si>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</si>
  <si>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</si>
  <si>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</si>
  <si>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</si>
  <si>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</si>
  <si>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</si>
  <si>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</si>
  <si>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</si>
  <si>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</si>
  <si>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</si>
  <si>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</si>
  <si>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</si>
  <si>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</si>
  <si>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</si>
  <si>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</si>
  <si>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</si>
  <si>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</si>
  <si>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</si>
  <si>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</si>
  <si>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</si>
  <si>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</si>
  <si>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</si>
  <si>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</si>
  <si>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</si>
  <si>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</si>
  <si>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</si>
  <si>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</si>
  <si>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</si>
  <si>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</si>
  <si>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</si>
  <si>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</si>
  <si>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</si>
  <si>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</si>
  <si>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</si>
  <si>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</si>
  <si>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</si>
  <si>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</si>
  <si>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</si>
  <si>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</si>
  <si>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</si>
  <si>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</si>
  <si>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</si>
  <si>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</si>
  <si>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</si>
  <si>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</si>
  <si>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</si>
  <si>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</si>
  <si>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</si>
  <si>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</si>
  <si>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</si>
  <si>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</si>
  <si>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</si>
  <si>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</si>
  <si>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</si>
  <si>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</si>
  <si>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</si>
  <si>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</si>
  <si>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</si>
  <si>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</si>
  <si>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</si>
  <si>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</si>
  <si>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</si>
  <si>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</si>
  <si>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</si>
  <si>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</si>
  <si>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</si>
  <si>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</si>
  <si>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</si>
  <si>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</si>
  <si>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</si>
  <si>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</si>
  <si>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</si>
  <si>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</si>
  <si>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</si>
  <si>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</si>
  <si>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</si>
  <si>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</si>
  <si>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</si>
  <si>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</si>
  <si>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</si>
  <si>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</si>
  <si>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</si>
  <si>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</si>
  <si>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</si>
  <si>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</si>
  <si>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</si>
  <si>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</si>
  <si>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</si>
  <si>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</si>
  <si>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</si>
  <si>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</si>
  <si>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</si>
  <si>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</si>
  <si>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</si>
  <si>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</si>
  <si>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</si>
  <si>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</si>
  <si>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</si>
  <si>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</si>
  <si>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</si>
  <si>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</si>
  <si>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</si>
  <si>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</si>
  <si>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</si>
  <si>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</si>
  <si>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</si>
  <si>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</si>
  <si>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</si>
  <si>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</si>
  <si>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</si>
  <si>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</si>
  <si>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</si>
  <si>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</si>
  <si>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</si>
  <si>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</si>
  <si>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</si>
  <si>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</si>
  <si>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</si>
  <si>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</si>
  <si>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</si>
  <si>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</si>
  <si>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</si>
  <si>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</si>
  <si>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</si>
  <si>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</si>
  <si>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</si>
  <si>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</si>
  <si>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</si>
  <si>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</si>
  <si>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</si>
  <si>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</si>
  <si>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</si>
  <si>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</si>
  <si>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</si>
  <si>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</si>
  <si>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</si>
  <si>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</si>
  <si>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</si>
  <si>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</si>
  <si>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</si>
  <si>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</si>
  <si>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</si>
  <si>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</si>
  <si>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</si>
  <si>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</si>
  <si>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</si>
  <si>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</si>
  <si>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</si>
  <si>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</si>
  <si>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</si>
  <si>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</si>
  <si>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</si>
  <si>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</si>
  <si>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</si>
  <si>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</si>
  <si>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</si>
  <si>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</si>
  <si>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</si>
  <si>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</si>
  <si>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</si>
  <si>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</si>
  <si>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</si>
  <si>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</si>
  <si>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</si>
  <si>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</si>
  <si>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</si>
  <si>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</si>
  <si>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</si>
  <si>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</si>
  <si>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</si>
  <si>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</si>
  <si>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</si>
  <si>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</si>
  <si>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</si>
  <si>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</si>
  <si>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</si>
  <si>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</si>
  <si>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</si>
  <si>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</si>
  <si>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</si>
  <si>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</si>
  <si>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</si>
  <si>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</si>
  <si>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</si>
  <si>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</si>
  <si>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</si>
  <si>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</si>
  <si>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</si>
  <si>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</si>
  <si>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</si>
  <si>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</si>
  <si>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</si>
  <si>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</si>
  <si>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</si>
  <si>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</si>
  <si>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</si>
  <si>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</si>
  <si>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</si>
  <si>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</si>
  <si>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</si>
  <si>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</si>
  <si>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</si>
  <si>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</si>
  <si>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</si>
  <si>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</si>
  <si>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</si>
  <si>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</si>
  <si>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</si>
  <si>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</si>
  <si>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</si>
  <si>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</si>
  <si>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</si>
  <si>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</si>
  <si>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</si>
  <si>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</si>
  <si>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</si>
  <si>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</si>
  <si>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</si>
  <si>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</si>
  <si>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</si>
  <si>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</si>
  <si>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</si>
  <si>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</si>
  <si>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</si>
  <si>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</si>
  <si>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</si>
  <si>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</si>
  <si>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</si>
  <si>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</si>
  <si>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</si>
  <si>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</si>
  <si>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</si>
  <si>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</si>
  <si>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</si>
  <si>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</si>
  <si>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</si>
  <si>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</si>
  <si>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</si>
  <si>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</si>
  <si>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</si>
  <si>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</si>
  <si>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</si>
  <si>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</si>
  <si>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</si>
  <si>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</si>
  <si>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</si>
  <si>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</si>
  <si>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</si>
  <si>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</si>
  <si>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</si>
  <si>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</si>
  <si>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</si>
  <si>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</si>
  <si>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</si>
  <si>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</si>
  <si>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</si>
  <si>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</si>
  <si>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</si>
  <si>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</si>
  <si>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</si>
  <si>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</si>
  <si>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</si>
  <si>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</si>
  <si>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</si>
  <si>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</si>
  <si>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</si>
  <si>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</si>
  <si>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</si>
  <si>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</si>
  <si>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</si>
  <si>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</si>
  <si>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</si>
  <si>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</si>
  <si>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</si>
  <si>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</si>
  <si>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</si>
  <si>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</si>
  <si>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</si>
  <si>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</si>
  <si>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</si>
  <si>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</si>
  <si>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</si>
  <si>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</si>
  <si>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</si>
  <si>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</si>
  <si>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</si>
  <si>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</si>
  <si>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</si>
  <si>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</si>
  <si>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</si>
  <si>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</si>
  <si>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</si>
  <si>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</si>
  <si>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</si>
  <si>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</si>
  <si>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</si>
  <si>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</si>
  <si>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</si>
  <si>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</si>
  <si>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</si>
  <si>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</si>
  <si>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</si>
  <si>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</si>
  <si>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</si>
  <si>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</si>
  <si>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</si>
  <si>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</si>
  <si>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</si>
  <si>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</si>
  <si>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</si>
  <si>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</si>
  <si>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</si>
  <si>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</si>
  <si>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</si>
  <si>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</si>
  <si>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</si>
  <si>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</si>
  <si>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</si>
  <si>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</si>
  <si>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</si>
  <si>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</si>
  <si>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</si>
  <si>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</si>
  <si>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</si>
  <si>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</si>
  <si>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</si>
  <si>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</si>
  <si>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</si>
  <si>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</si>
  <si>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</si>
  <si>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</si>
  <si>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</si>
  <si>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</si>
  <si>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</si>
  <si>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</si>
  <si>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</si>
  <si>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</si>
  <si>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</si>
  <si>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</si>
  <si>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</si>
  <si>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</si>
  <si>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</si>
  <si>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</si>
  <si>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</si>
  <si>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</si>
  <si>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</si>
  <si>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</si>
  <si>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</si>
  <si>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</si>
  <si>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</si>
  <si>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</si>
  <si>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</si>
  <si>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</si>
  <si>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</si>
  <si>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</si>
  <si>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</si>
  <si>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</si>
  <si>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</si>
  <si>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</si>
  <si>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</si>
  <si>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</si>
  <si>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</si>
  <si>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</si>
  <si>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</si>
  <si>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</si>
  <si>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</si>
  <si>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</si>
  <si>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</si>
  <si>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</si>
  <si>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</si>
  <si>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</si>
  <si>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</si>
  <si>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</si>
  <si>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</si>
  <si>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</si>
  <si>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</si>
  <si>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</si>
  <si>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</si>
  <si>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</si>
  <si>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</si>
  <si>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</si>
  <si>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</si>
  <si>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</si>
  <si>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</si>
  <si>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</si>
  <si>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</si>
  <si>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</si>
  <si>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</si>
  <si>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</si>
  <si>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</si>
  <si>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</si>
  <si>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</si>
  <si>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</si>
  <si>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</si>
  <si>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</si>
  <si>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</si>
  <si>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</si>
  <si>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</si>
  <si>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</si>
  <si>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</si>
  <si>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</si>
  <si>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</si>
  <si>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</si>
  <si>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</si>
  <si>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</si>
  <si>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</si>
  <si>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</si>
  <si>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</si>
  <si>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</si>
  <si>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</si>
  <si>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</si>
  <si>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</si>
  <si>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</si>
  <si>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</si>
  <si>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</si>
  <si>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</si>
  <si>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</si>
  <si>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</si>
  <si>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</si>
  <si>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</si>
  <si>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</si>
  <si>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</si>
  <si>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</si>
  <si>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</si>
  <si>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</si>
  <si>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</si>
  <si>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</si>
  <si>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</si>
  <si>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</si>
  <si>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</si>
  <si>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</si>
  <si>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</si>
  <si>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</si>
  <si>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</si>
  <si>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</si>
  <si>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</si>
  <si>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</si>
  <si>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</si>
  <si>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</si>
  <si>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</si>
  <si>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</si>
  <si>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</si>
  <si>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</si>
  <si>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</si>
  <si>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</si>
  <si>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</si>
  <si>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</si>
  <si>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</si>
  <si>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</si>
  <si>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</si>
  <si>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</si>
  <si>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</si>
  <si>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</si>
  <si>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</si>
  <si>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</si>
  <si>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</si>
  <si>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</si>
  <si>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</si>
  <si>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</si>
  <si>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</si>
  <si>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</si>
  <si>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</si>
  <si>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</si>
  <si>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</si>
  <si>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</si>
  <si>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</si>
  <si>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</si>
  <si>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</si>
  <si>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</si>
  <si>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</si>
  <si>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</si>
  <si>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</si>
  <si>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</si>
  <si>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</si>
  <si>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</si>
  <si>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</si>
  <si>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</si>
  <si>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</si>
  <si>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</si>
  <si>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</si>
  <si>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</si>
  <si>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</si>
  <si>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</si>
  <si>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</si>
  <si>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</si>
  <si>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</si>
  <si>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</si>
  <si>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</si>
  <si>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</si>
  <si>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</si>
  <si>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</si>
  <si>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</si>
  <si>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</si>
  <si>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</si>
  <si>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</si>
  <si>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</si>
  <si>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</si>
  <si>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</si>
  <si>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</si>
  <si>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</si>
  <si>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</si>
  <si>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</si>
  <si>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</si>
  <si>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</si>
  <si>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</si>
  <si>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</si>
  <si>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</si>
  <si>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</si>
  <si>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</si>
  <si>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</si>
  <si>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</si>
  <si>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</si>
  <si>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</si>
  <si>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</si>
  <si>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</si>
  <si>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</si>
  <si>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</si>
  <si>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</si>
  <si>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</si>
  <si>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</si>
  <si>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</si>
  <si>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</si>
  <si>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</si>
  <si>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</si>
  <si>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</si>
  <si>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</si>
  <si>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</si>
  <si>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</si>
  <si>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</si>
  <si>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</si>
  <si>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</si>
  <si>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</si>
  <si>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</si>
  <si>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</si>
  <si>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</si>
  <si>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</si>
  <si>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</si>
  <si>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</si>
  <si>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</si>
  <si>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</si>
  <si>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</si>
  <si>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</si>
  <si>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</si>
  <si>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</si>
  <si>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</si>
  <si>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</si>
  <si>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</si>
  <si>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</si>
  <si>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</si>
  <si>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</si>
  <si>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</si>
  <si>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</si>
  <si>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</si>
  <si>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</si>
  <si>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</si>
  <si>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</si>
  <si>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</si>
  <si>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</si>
  <si>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</si>
  <si>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</si>
  <si>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</si>
  <si>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</si>
  <si>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</si>
  <si>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</si>
  <si>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</si>
  <si>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</si>
  <si>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</si>
  <si>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</si>
  <si>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</si>
  <si>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</si>
  <si>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</si>
  <si>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</si>
  <si>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</si>
  <si>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</si>
  <si>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</si>
  <si>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</si>
  <si>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</si>
  <si>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</si>
  <si>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</si>
  <si>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</si>
  <si>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</si>
  <si>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</si>
  <si>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</si>
  <si>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</si>
  <si>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</si>
  <si>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</si>
  <si>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</si>
  <si>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</si>
  <si>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</si>
  <si>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</si>
  <si>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</si>
  <si>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</si>
  <si>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</si>
  <si>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</si>
  <si>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</si>
  <si>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</si>
  <si>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</si>
  <si>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</si>
  <si>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</si>
  <si>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</si>
  <si>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</si>
  <si>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</si>
  <si>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</si>
  <si>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</si>
  <si>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</si>
  <si>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</si>
  <si>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</si>
  <si>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</si>
  <si>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</si>
  <si>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</si>
  <si>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</si>
  <si>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</si>
  <si>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</si>
  <si>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</si>
  <si>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</si>
  <si>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</si>
  <si>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</si>
  <si>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</si>
  <si>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</si>
  <si>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</si>
  <si>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</si>
  <si>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</si>
  <si>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</si>
  <si>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</si>
  <si>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</si>
  <si>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</si>
  <si>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</si>
  <si>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</si>
  <si>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</si>
  <si>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</si>
  <si>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</si>
  <si>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</si>
  <si>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</si>
  <si>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</si>
  <si>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</si>
  <si>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</si>
  <si>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</si>
  <si>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</si>
  <si>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</si>
  <si>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</si>
  <si>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</si>
  <si>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</si>
  <si>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</si>
  <si>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</si>
  <si>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</si>
  <si>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</si>
  <si>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</si>
  <si>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</si>
  <si>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</si>
  <si>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</si>
  <si>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</si>
  <si>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</si>
  <si>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</si>
  <si>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</si>
  <si>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</si>
  <si>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</si>
  <si>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</si>
  <si>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</si>
  <si>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</si>
  <si>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</si>
  <si>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</si>
  <si>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</si>
  <si>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</si>
  <si>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</si>
  <si>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</si>
  <si>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</si>
  <si>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</si>
  <si>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</si>
  <si>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</si>
  <si>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</si>
  <si>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</si>
  <si>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</si>
  <si>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</si>
  <si>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</si>
  <si>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</si>
  <si>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</si>
  <si>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</si>
  <si>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</si>
  <si>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</si>
  <si>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</si>
  <si>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</si>
  <si>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</si>
  <si>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</si>
  <si>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</si>
  <si>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</si>
  <si>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</si>
  <si>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</si>
  <si>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</si>
  <si>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</si>
  <si>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</si>
  <si>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</si>
  <si>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</si>
  <si>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</si>
  <si>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</si>
  <si>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</si>
  <si>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</si>
  <si>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</si>
  <si>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</si>
  <si>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</si>
  <si>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</si>
  <si>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</si>
  <si>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</si>
  <si>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</si>
  <si>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</si>
  <si>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</si>
  <si>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</si>
  <si>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</si>
  <si>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</si>
  <si>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</si>
  <si>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</si>
  <si>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</si>
  <si>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</si>
  <si>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</si>
  <si>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</si>
  <si>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</si>
  <si>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</si>
  <si>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</si>
  <si>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</si>
  <si>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</si>
  <si>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</si>
  <si>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</si>
  <si>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</si>
  <si>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</si>
  <si>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</si>
  <si>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</si>
  <si>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</si>
  <si>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</si>
  <si>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</si>
  <si>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</si>
  <si>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</si>
  <si>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</si>
  <si>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</si>
  <si>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</si>
  <si>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</si>
  <si>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</si>
  <si>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</si>
  <si>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</si>
  <si>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</si>
  <si>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</si>
  <si>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</si>
  <si>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</si>
  <si>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</si>
  <si>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</si>
  <si>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</si>
  <si>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</si>
  <si>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</si>
  <si>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</si>
  <si>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</si>
  <si>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</si>
  <si>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</si>
  <si>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</si>
  <si>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</si>
  <si>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</si>
  <si>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</si>
  <si>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</si>
  <si>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</si>
  <si>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</si>
  <si>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</si>
  <si>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</si>
  <si>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</si>
  <si>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</si>
  <si>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</si>
  <si>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</si>
  <si>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</si>
  <si>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</si>
  <si>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</si>
  <si>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</si>
  <si>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</si>
  <si>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</si>
  <si>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</si>
  <si>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</si>
  <si>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</si>
  <si>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</si>
  <si>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</si>
  <si>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</si>
  <si>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</si>
  <si>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</si>
  <si>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</si>
  <si>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</si>
  <si>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</si>
  <si>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</si>
  <si>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</si>
  <si>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</si>
  <si>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</si>
  <si>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</si>
  <si>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</si>
  <si>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</si>
  <si>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</si>
  <si>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</si>
  <si>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</si>
  <si>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</si>
  <si>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</si>
  <si>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</si>
  <si>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</si>
  <si>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</si>
  <si>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</si>
  <si>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</si>
  <si>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</si>
  <si>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</si>
  <si>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</si>
  <si>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</si>
  <si>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</si>
  <si>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</si>
  <si>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</si>
  <si>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</si>
  <si>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</si>
  <si>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</si>
  <si>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</si>
  <si>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</si>
  <si>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</si>
  <si>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</si>
  <si>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</si>
  <si>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</si>
  <si>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</si>
  <si>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</si>
  <si>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</si>
  <si>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</si>
  <si>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</si>
  <si>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</si>
  <si>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</si>
  <si>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</si>
  <si>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</si>
  <si>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</si>
  <si>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</si>
  <si>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</si>
  <si>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</si>
  <si>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</si>
  <si>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</si>
  <si>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</si>
  <si>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</si>
  <si>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</si>
  <si>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</si>
  <si>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</si>
  <si>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</si>
  <si>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</si>
  <si>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</si>
  <si>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</si>
  <si>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</si>
  <si>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</si>
  <si>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</si>
  <si>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</si>
  <si>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</si>
  <si>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</si>
  <si>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</si>
  <si>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</si>
  <si>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</si>
  <si>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</si>
  <si>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</si>
  <si>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</si>
  <si>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</si>
  <si>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</si>
  <si>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</si>
  <si>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</si>
  <si>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</si>
  <si>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</si>
  <si>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</si>
  <si>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</si>
  <si>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</si>
  <si>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</si>
  <si>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</si>
  <si>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</si>
  <si>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</si>
  <si>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</si>
  <si>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</si>
  <si>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</si>
  <si>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</si>
  <si>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</si>
  <si>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</si>
  <si>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</si>
  <si>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</si>
  <si>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</si>
  <si>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</si>
  <si>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</si>
  <si>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</si>
  <si>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</si>
  <si>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</si>
  <si>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</si>
  <si>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</si>
  <si>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</si>
  <si>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</si>
  <si>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</si>
  <si>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</si>
  <si>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</si>
  <si>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</si>
  <si>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</si>
  <si>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</si>
  <si>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</si>
  <si>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</si>
  <si>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</si>
  <si>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</si>
  <si>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</si>
  <si>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</si>
  <si>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</si>
  <si>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</si>
  <si>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</si>
  <si>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</si>
  <si>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</si>
  <si>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</si>
  <si>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</si>
  <si>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</si>
  <si>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</si>
  <si>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</si>
  <si>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</si>
  <si>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</si>
  <si>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</si>
  <si>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</si>
  <si>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</si>
  <si>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</si>
  <si>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</si>
  <si>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</si>
  <si>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</si>
  <si>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</si>
  <si>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</si>
  <si>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</si>
  <si>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</si>
  <si>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</si>
  <si>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</si>
  <si>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</si>
  <si>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</si>
  <si>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</si>
  <si>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</si>
  <si>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</si>
  <si>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</si>
  <si>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</si>
  <si>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</si>
  <si>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</si>
  <si>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</si>
  <si>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</si>
  <si>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</si>
  <si>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</si>
  <si>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</si>
  <si>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</si>
  <si>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</si>
  <si>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</si>
  <si>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</si>
  <si>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</si>
  <si>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</si>
  <si>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</si>
  <si>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</si>
  <si>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</si>
  <si>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</si>
  <si>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</si>
  <si>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</si>
  <si>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</si>
  <si>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</si>
  <si>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</si>
  <si>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</si>
  <si>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</si>
  <si>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</si>
  <si>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</si>
  <si>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</si>
  <si>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</si>
  <si>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</si>
  <si>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</si>
  <si>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</si>
  <si>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</si>
  <si>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</si>
  <si>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</si>
  <si>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</si>
  <si>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</si>
  <si>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</si>
  <si>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</si>
  <si>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</si>
  <si>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</si>
  <si>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</si>
  <si>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</si>
  <si>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</si>
  <si>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</si>
  <si>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</si>
  <si>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</si>
  <si>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</si>
  <si>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</si>
  <si>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</si>
  <si>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</si>
  <si>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</si>
  <si>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</si>
  <si>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</si>
  <si>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</si>
  <si>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</si>
  <si>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</si>
  <si>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</si>
  <si>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</si>
  <si>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</si>
  <si>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</si>
  <si>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</si>
  <si>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</si>
  <si>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</si>
  <si>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</si>
  <si>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</si>
  <si>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</si>
  <si>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</si>
  <si>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</si>
  <si>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</si>
  <si>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</si>
  <si>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</si>
  <si>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</si>
  <si>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</si>
  <si>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</si>
  <si>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</si>
  <si>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</si>
  <si>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</si>
  <si>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</si>
  <si>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</si>
  <si>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</si>
  <si>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</si>
  <si>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</si>
  <si>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</si>
  <si>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</si>
  <si>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</si>
  <si>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</si>
  <si>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</si>
  <si>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</si>
  <si>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</si>
  <si>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</si>
  <si>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</si>
  <si>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</si>
  <si>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</si>
  <si>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</si>
  <si>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</si>
  <si>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</si>
  <si>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</si>
  <si>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</si>
  <si>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</si>
  <si>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</si>
  <si>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</si>
  <si>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</si>
  <si>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</si>
  <si>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</si>
  <si>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</si>
  <si>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</si>
  <si>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</si>
  <si>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</si>
  <si>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</si>
  <si>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</si>
  <si>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</si>
  <si>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</si>
  <si>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</si>
  <si>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</si>
  <si>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</si>
  <si>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</si>
  <si>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</si>
  <si>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</si>
  <si>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</si>
  <si>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</si>
  <si>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</si>
  <si>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</si>
  <si>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</si>
  <si>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</si>
  <si>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</si>
  <si>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</si>
  <si>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</si>
  <si>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</si>
  <si>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</si>
  <si>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</si>
  <si>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</si>
  <si>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</si>
  <si>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</si>
  <si>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</si>
  <si>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</si>
  <si>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</si>
  <si>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</si>
  <si>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</si>
  <si>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</si>
  <si>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</si>
  <si>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</si>
  <si>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</si>
  <si>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</si>
  <si>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</si>
  <si>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</si>
  <si>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</si>
  <si>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</si>
  <si>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</si>
  <si>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</si>
  <si>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</si>
  <si>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</si>
  <si>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</si>
  <si>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</si>
  <si>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</si>
  <si>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</si>
  <si>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</si>
  <si>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</si>
  <si>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</si>
  <si>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</si>
  <si>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</si>
  <si>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</si>
  <si>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</si>
  <si>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</si>
  <si>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</si>
  <si>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</si>
  <si>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</si>
  <si>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</si>
  <si>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</si>
  <si>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</si>
  <si>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</si>
  <si>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</si>
  <si>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</si>
  <si>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</si>
  <si>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</si>
  <si>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</si>
  <si>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</si>
  <si>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</si>
  <si>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</si>
  <si>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</si>
  <si>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</si>
  <si>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</si>
  <si>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</si>
  <si>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</si>
  <si>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</si>
  <si>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</si>
  <si>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</si>
  <si>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</si>
  <si>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</si>
  <si>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</si>
  <si>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</si>
  <si>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</si>
  <si>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</si>
  <si>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</si>
  <si>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</si>
  <si>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</si>
  <si>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</si>
  <si>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</si>
  <si>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</si>
  <si>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</si>
  <si>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</si>
  <si>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</si>
  <si>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</si>
  <si>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</si>
  <si>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</si>
  <si>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</si>
  <si>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</si>
  <si>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</si>
  <si>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</si>
  <si>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</si>
  <si>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</si>
  <si>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</si>
  <si>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</si>
  <si>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</si>
  <si>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</si>
  <si>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</si>
  <si>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</si>
  <si>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</si>
  <si>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</si>
  <si>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</si>
  <si>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</si>
  <si>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</si>
  <si>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</si>
  <si>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</si>
  <si>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</si>
  <si>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</si>
  <si>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</si>
  <si>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</si>
  <si>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</si>
  <si>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</si>
  <si>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</si>
  <si>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</si>
  <si>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</si>
  <si>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</si>
  <si>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</si>
  <si>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</si>
  <si>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</si>
  <si>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</si>
  <si>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</si>
  <si>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</si>
  <si>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</si>
  <si>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</si>
  <si>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</si>
  <si>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</si>
  <si>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</si>
  <si>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</si>
  <si>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</si>
  <si>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</si>
  <si>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</si>
  <si>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</si>
  <si>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</si>
  <si>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</si>
  <si>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</si>
  <si>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</si>
  <si>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</si>
  <si>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</si>
  <si>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</si>
  <si>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</si>
  <si>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</si>
  <si>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</si>
  <si>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</si>
  <si>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</si>
  <si>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</si>
  <si>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</si>
  <si>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</si>
  <si>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</si>
  <si>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</si>
  <si>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</si>
  <si>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</si>
  <si>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</si>
  <si>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</si>
  <si>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</si>
  <si>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</si>
  <si>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</si>
  <si>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</si>
  <si>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</si>
  <si>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</si>
  <si>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</si>
  <si>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</si>
  <si>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</si>
  <si>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</si>
  <si>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</si>
  <si>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</si>
  <si>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</si>
  <si>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</si>
  <si>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</si>
  <si>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</si>
  <si>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</si>
  <si>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</si>
  <si>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</si>
  <si>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</si>
  <si>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</si>
  <si>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</si>
  <si>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</si>
  <si>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</si>
  <si>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</si>
  <si>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</si>
  <si>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</si>
  <si>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</si>
  <si>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</si>
  <si>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</si>
  <si>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</si>
  <si>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</si>
  <si>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</si>
  <si>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</si>
  <si>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</si>
  <si>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</si>
  <si>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</si>
  <si>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</si>
  <si>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</si>
  <si>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</si>
  <si>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</si>
  <si>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</si>
  <si>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</si>
  <si>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</si>
  <si>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</si>
  <si>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</si>
  <si>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</si>
  <si>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</si>
  <si>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</si>
  <si>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</si>
  <si>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</si>
  <si>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</si>
  <si>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</si>
  <si>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</si>
  <si>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</si>
  <si>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</si>
  <si>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</si>
  <si>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</si>
  <si>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</si>
  <si>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</si>
  <si>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</si>
  <si>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</si>
  <si>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</si>
  <si>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</si>
  <si>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</si>
  <si>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</si>
  <si>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</si>
  <si>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</si>
  <si>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</si>
  <si>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</si>
  <si>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</si>
  <si>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</si>
  <si>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</si>
  <si>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</si>
  <si>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</si>
  <si>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</si>
  <si>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</si>
  <si>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</si>
  <si>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</si>
  <si>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</si>
  <si>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</si>
  <si>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</si>
  <si>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</si>
  <si>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</si>
  <si>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</si>
  <si>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</si>
  <si>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</si>
  <si>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</si>
  <si>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</si>
  <si>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</si>
  <si>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</si>
  <si>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</si>
  <si>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</si>
  <si>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</si>
  <si>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</si>
  <si>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</si>
  <si>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</si>
  <si>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</si>
  <si>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</si>
  <si>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</si>
  <si>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</si>
  <si>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</si>
  <si>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</si>
  <si>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</si>
  <si>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</si>
  <si>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</si>
  <si>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</si>
  <si>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</si>
  <si>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</si>
  <si>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</si>
  <si>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</si>
  <si>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</si>
  <si>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</si>
  <si>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</si>
  <si>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</si>
  <si>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</si>
  <si>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</si>
  <si>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</si>
  <si>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</si>
  <si>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</si>
  <si>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</si>
  <si>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</si>
  <si>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</si>
  <si>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</si>
  <si>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</si>
  <si>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</si>
  <si>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</si>
  <si>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</si>
  <si>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</si>
  <si>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</si>
  <si>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</si>
  <si>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</si>
  <si>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</si>
  <si>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</si>
  <si>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</si>
  <si>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</si>
  <si>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</si>
  <si>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</si>
  <si>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</si>
  <si>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</si>
  <si>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</si>
  <si>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</si>
  <si>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</si>
  <si>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</si>
  <si>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</si>
  <si>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</si>
  <si>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</si>
  <si>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</si>
  <si>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</si>
  <si>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</si>
  <si>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</si>
  <si>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</si>
  <si>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</si>
  <si>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</si>
  <si>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</si>
  <si>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</si>
  <si>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</si>
  <si>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</si>
  <si>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</si>
  <si>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</si>
  <si>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</si>
  <si>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</si>
  <si>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</si>
  <si>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</si>
  <si>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</si>
  <si>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</si>
  <si>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</si>
  <si>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</si>
  <si>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</si>
  <si>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</si>
  <si>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</si>
  <si>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</si>
  <si>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</si>
  <si>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</si>
  <si>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</si>
  <si>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</si>
  <si>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</si>
  <si>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</si>
  <si>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</si>
  <si>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</si>
  <si>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</si>
  <si>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</si>
  <si>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</si>
  <si>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</si>
  <si>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</si>
  <si>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</si>
  <si>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</si>
  <si>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</si>
  <si>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</si>
  <si>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</si>
  <si>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</si>
  <si>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</si>
  <si>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</si>
  <si>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</si>
  <si>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</si>
  <si>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</si>
  <si>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</si>
  <si>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</si>
  <si>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</si>
  <si>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</si>
  <si>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</si>
  <si>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</si>
  <si>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</si>
  <si>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</si>
  <si>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</si>
  <si>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</si>
  <si>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</si>
  <si>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</si>
  <si>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</si>
  <si>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</si>
  <si>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</si>
  <si>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</si>
  <si>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</si>
  <si>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</si>
  <si>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</si>
  <si>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</si>
  <si>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</si>
  <si>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</si>
  <si>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</si>
  <si>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</si>
  <si>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</si>
  <si>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</si>
  <si>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</si>
  <si>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</si>
  <si>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</si>
  <si>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</si>
  <si>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</si>
  <si>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</si>
  <si>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</si>
  <si>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</si>
  <si>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</si>
  <si>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</si>
  <si>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</si>
  <si>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</si>
  <si>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</si>
  <si>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</si>
  <si>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</si>
  <si>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</si>
  <si>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</si>
  <si>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</si>
  <si>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</si>
  <si>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</si>
  <si>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</si>
  <si>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</si>
  <si>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</si>
  <si>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</si>
  <si>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</si>
  <si>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</si>
  <si>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</si>
  <si>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</si>
  <si>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</si>
  <si>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</si>
  <si>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</si>
  <si>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</si>
  <si>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</si>
  <si>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</si>
  <si>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</si>
  <si>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</si>
  <si>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</si>
  <si>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</si>
  <si>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</si>
  <si>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</si>
  <si>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</si>
  <si>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</si>
  <si>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</si>
  <si>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</si>
  <si>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</si>
  <si>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</si>
  <si>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</si>
  <si>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</si>
  <si>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</si>
  <si>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</si>
  <si>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</si>
  <si>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</si>
  <si>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</si>
  <si>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</si>
  <si>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</si>
  <si>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</si>
  <si>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</si>
  <si>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</si>
  <si>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</si>
  <si>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</si>
  <si>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</si>
  <si>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</si>
  <si>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</si>
  <si>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</si>
  <si>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</si>
  <si>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</si>
  <si>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</si>
  <si>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</si>
  <si>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</si>
  <si>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</si>
  <si>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</si>
  <si>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</si>
  <si>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</si>
  <si>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</si>
  <si>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</si>
  <si>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</si>
  <si>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</si>
  <si>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</si>
  <si>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</si>
  <si>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</si>
  <si>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</si>
  <si>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</si>
  <si>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</si>
  <si>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</si>
  <si>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</si>
  <si>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</si>
  <si>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</si>
  <si>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</si>
  <si>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</si>
  <si>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</si>
  <si>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</si>
  <si>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</si>
  <si>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</si>
  <si>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</si>
  <si>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</si>
  <si>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</si>
  <si>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</si>
  <si>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</si>
  <si>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</si>
  <si>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</si>
  <si>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</si>
  <si>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</si>
  <si>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</si>
  <si>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</si>
  <si>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</si>
  <si>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</si>
  <si>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</si>
  <si>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</si>
  <si>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</si>
  <si>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</si>
  <si>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</si>
  <si>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</si>
  <si>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</si>
  <si>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</si>
  <si>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</si>
  <si>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</si>
  <si>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</si>
  <si>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</si>
  <si>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</si>
  <si>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</si>
  <si>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</si>
  <si>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</si>
  <si>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</si>
  <si>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</si>
  <si>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</si>
  <si>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</si>
  <si>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</si>
  <si>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</si>
  <si>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</si>
  <si>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</si>
  <si>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</si>
  <si>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</si>
  <si>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</si>
  <si>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</si>
  <si>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</si>
  <si>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</si>
  <si>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</si>
  <si>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</si>
  <si>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</si>
  <si>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</si>
  <si>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</si>
  <si>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</si>
  <si>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</si>
  <si>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</si>
  <si>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</si>
  <si>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</si>
  <si>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</si>
  <si>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</si>
  <si>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</si>
  <si>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</si>
  <si>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</si>
  <si>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</si>
  <si>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</si>
  <si>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</si>
  <si>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</si>
  <si>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</si>
  <si>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</si>
  <si>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</si>
  <si>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</si>
  <si>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</si>
  <si>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</si>
  <si>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</si>
  <si>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</si>
  <si>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</si>
  <si>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</si>
  <si>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</si>
  <si>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</si>
  <si>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</si>
  <si>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</si>
  <si>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</si>
  <si>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</si>
  <si>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</si>
  <si>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</si>
  <si>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</si>
  <si>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</si>
  <si>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</si>
  <si>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</si>
  <si>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</si>
  <si>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</si>
  <si>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</si>
  <si>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</si>
  <si>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</si>
  <si>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</si>
  <si>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</si>
  <si>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</si>
  <si>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</si>
  <si>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</si>
  <si>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</si>
  <si>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</si>
  <si>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</si>
  <si>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</si>
  <si>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</si>
  <si>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</si>
  <si>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</si>
  <si>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</si>
  <si>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</si>
  <si>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</si>
  <si>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</si>
  <si>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</si>
  <si>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</si>
  <si>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</si>
  <si>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</si>
  <si>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</si>
  <si>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</si>
  <si>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</si>
  <si>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</si>
  <si>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</si>
  <si>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</si>
  <si>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</si>
  <si>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</si>
  <si>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</si>
  <si>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</si>
  <si>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</si>
  <si>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</si>
  <si>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</si>
  <si>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</si>
  <si>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</si>
  <si>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</si>
  <si>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</si>
  <si>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</si>
  <si>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</si>
  <si>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</si>
  <si>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</si>
  <si>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</si>
  <si>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</si>
  <si>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</si>
  <si>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</si>
  <si>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</si>
  <si>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</si>
  <si>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</si>
  <si>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</si>
  <si>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</si>
  <si>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</si>
  <si>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</si>
  <si>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</si>
  <si>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</si>
  <si>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</si>
  <si>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</si>
  <si>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</si>
  <si>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</si>
  <si>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</si>
  <si>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</si>
  <si>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</si>
  <si>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</si>
  <si>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</si>
  <si>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</si>
  <si>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</si>
  <si>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</si>
  <si>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</si>
  <si>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</si>
  <si>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</si>
  <si>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</si>
  <si>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</si>
  <si>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</si>
  <si>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</si>
  <si>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</si>
  <si>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</si>
  <si>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</si>
  <si>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</si>
  <si>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</si>
  <si>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</si>
  <si>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</si>
  <si>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</si>
  <si>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</si>
  <si>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</si>
  <si>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</si>
  <si>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</si>
  <si>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</si>
  <si>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</si>
  <si>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</si>
  <si>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</si>
  <si>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</si>
  <si>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</si>
  <si>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</si>
  <si>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</si>
  <si>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</si>
  <si>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</si>
  <si>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</si>
  <si>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</si>
  <si>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</si>
  <si>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</si>
  <si>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</si>
  <si>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</si>
  <si>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</si>
  <si>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</si>
  <si>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</si>
  <si>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</si>
  <si>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</si>
  <si>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</si>
  <si>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</si>
  <si>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</si>
  <si>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</si>
  <si>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</si>
  <si>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</si>
  <si>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</si>
  <si>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</si>
  <si>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</si>
  <si>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</si>
  <si>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</si>
  <si>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</si>
  <si>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</si>
  <si>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</si>
  <si>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</si>
  <si>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</si>
  <si>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</si>
  <si>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</si>
  <si>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</si>
  <si>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</si>
  <si>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</si>
  <si>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</si>
  <si>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</si>
  <si>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</si>
  <si>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</si>
  <si>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</si>
  <si>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</si>
  <si>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</si>
  <si>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</si>
  <si>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</si>
  <si>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</si>
  <si>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</si>
  <si>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</si>
  <si>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</si>
  <si>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</si>
  <si>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</si>
  <si>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</si>
  <si>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</si>
  <si>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</si>
  <si>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</si>
  <si>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</si>
  <si>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</si>
  <si>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</si>
  <si>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</si>
  <si>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</si>
  <si>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</si>
  <si>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</si>
  <si>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</si>
  <si>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</si>
  <si>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</si>
  <si>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</si>
  <si>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</si>
  <si>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</si>
  <si>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</si>
  <si>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</si>
  <si>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</si>
  <si>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</si>
  <si>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</si>
  <si>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</si>
  <si>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</si>
  <si>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</si>
  <si>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</si>
  <si>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</si>
  <si>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</si>
  <si>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</si>
  <si>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</si>
  <si>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</si>
  <si>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</si>
  <si>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</si>
  <si>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</si>
  <si>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</si>
  <si>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</si>
  <si>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</si>
  <si>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</si>
  <si>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</si>
  <si>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</si>
  <si>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</si>
  <si>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</si>
  <si>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</si>
  <si>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</si>
  <si>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</si>
  <si>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</si>
  <si>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</si>
  <si>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</si>
  <si>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</si>
  <si>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</si>
  <si>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</si>
  <si>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</si>
  <si>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</si>
  <si>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</si>
  <si>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</si>
  <si>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</si>
  <si>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</si>
  <si>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</si>
  <si>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</si>
  <si>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</si>
  <si>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</si>
  <si>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</si>
  <si>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</si>
  <si>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</si>
  <si>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</si>
  <si>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</si>
  <si>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</si>
  <si>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</si>
  <si>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</si>
  <si>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</si>
  <si>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</si>
  <si>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</si>
  <si>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</si>
  <si>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</si>
  <si>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</si>
  <si>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</si>
  <si>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</si>
  <si>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</si>
  <si>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</si>
  <si>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</si>
  <si>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</si>
  <si>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</si>
  <si>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</si>
  <si>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</si>
  <si>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</si>
  <si>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</si>
  <si>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</si>
  <si>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</si>
  <si>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</si>
  <si>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</si>
  <si>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</si>
  <si>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</si>
  <si>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</si>
  <si>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</si>
  <si>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</si>
  <si>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</si>
  <si>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</si>
  <si>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</si>
  <si>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</si>
  <si>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</si>
  <si>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</si>
  <si>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</si>
  <si>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</si>
  <si>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</si>
  <si>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</si>
  <si>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</si>
  <si>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</si>
  <si>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</si>
  <si>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</si>
  <si>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</si>
  <si>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</si>
  <si>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</si>
  <si>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</si>
  <si>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</si>
  <si>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</si>
  <si>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</si>
  <si>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</si>
  <si>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</si>
  <si>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</si>
  <si>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</si>
  <si>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</si>
  <si>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</si>
  <si>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</si>
  <si>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</si>
  <si>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</si>
  <si>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</si>
  <si>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</si>
  <si>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</si>
  <si>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</si>
  <si>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</si>
  <si>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</si>
  <si>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</si>
  <si>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</si>
  <si>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</si>
  <si>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</si>
  <si>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</si>
  <si>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</si>
  <si>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</si>
  <si>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</si>
  <si>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</si>
  <si>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</si>
  <si>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</si>
  <si>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</si>
  <si>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</si>
  <si>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</si>
  <si>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</si>
  <si>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</si>
  <si>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</si>
  <si>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</si>
  <si>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</si>
  <si>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</si>
  <si>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</si>
  <si>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</si>
  <si>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</si>
  <si>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</si>
  <si>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</si>
  <si>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</si>
  <si>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</si>
  <si>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</si>
  <si>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</si>
  <si>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</si>
  <si>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</si>
  <si>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</si>
  <si>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</si>
  <si>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</si>
  <si>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</si>
  <si>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</si>
  <si>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</si>
  <si>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</si>
  <si>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</si>
  <si>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</si>
  <si>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</si>
  <si>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</si>
  <si>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</si>
  <si>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</si>
  <si>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</si>
  <si>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</si>
  <si>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</si>
  <si>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</si>
  <si>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</si>
  <si>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</si>
  <si>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</si>
  <si>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</si>
  <si>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</si>
  <si>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</si>
  <si>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</si>
  <si>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</si>
  <si>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</si>
  <si>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</si>
  <si>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</si>
  <si>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</si>
  <si>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</si>
  <si>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</si>
  <si>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</si>
  <si>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</si>
  <si>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</si>
  <si>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</si>
  <si>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</si>
  <si>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</si>
  <si>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</si>
  <si>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</si>
  <si>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</si>
  <si>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</si>
  <si>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</si>
  <si>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</si>
  <si>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</si>
  <si>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</si>
  <si>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</si>
  <si>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</si>
  <si>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</si>
  <si>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</si>
  <si>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</si>
  <si>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</si>
  <si>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</si>
  <si>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</si>
  <si>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</si>
  <si>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</si>
  <si>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</si>
  <si>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</si>
  <si>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</si>
  <si>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</si>
  <si>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</si>
  <si>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</si>
  <si>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</si>
  <si>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</si>
  <si>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</si>
  <si>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</si>
  <si>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</si>
  <si>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</si>
  <si>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</si>
  <si>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</si>
  <si>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</si>
  <si>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</si>
  <si>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</si>
  <si>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</si>
  <si>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</si>
  <si>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</si>
  <si>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</si>
  <si>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</si>
  <si>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</si>
  <si>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</si>
  <si>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</si>
  <si>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</si>
  <si>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</si>
  <si>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</si>
  <si>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</si>
  <si>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</si>
  <si>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</si>
  <si>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</si>
  <si>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</si>
  <si>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</si>
  <si>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</si>
  <si>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</si>
  <si>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</si>
  <si>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</si>
  <si>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</si>
  <si>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</si>
  <si>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</si>
  <si>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</si>
  <si>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</si>
  <si>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</si>
  <si>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</si>
  <si>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</si>
  <si>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</si>
  <si>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</si>
  <si>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</si>
  <si>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</si>
  <si>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</si>
  <si>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</si>
  <si>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</si>
  <si>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</si>
  <si>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</si>
  <si>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</si>
  <si>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</si>
  <si>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</si>
  <si>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</si>
  <si>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</si>
  <si>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</si>
  <si>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</si>
  <si>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</si>
  <si>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</si>
  <si>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</si>
  <si>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</si>
  <si>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</si>
  <si>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</si>
  <si>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</si>
  <si>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</si>
  <si>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</si>
  <si>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</si>
  <si>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</si>
  <si>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</si>
  <si>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</si>
  <si>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</si>
  <si>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</si>
  <si>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</si>
  <si>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</si>
  <si>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</si>
  <si>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</si>
  <si>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</si>
  <si>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</si>
  <si>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</si>
  <si>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</si>
  <si>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</si>
  <si>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</si>
  <si>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</si>
  <si>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</si>
  <si>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</si>
  <si>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</si>
  <si>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</si>
  <si>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</si>
  <si>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</si>
  <si>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</si>
  <si>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</si>
  <si>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</si>
  <si>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</si>
  <si>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</si>
  <si>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</si>
  <si>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</si>
  <si>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</si>
  <si>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</si>
  <si>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</si>
  <si>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</si>
  <si>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</si>
  <si>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</si>
  <si>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</si>
  <si>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</si>
  <si>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</si>
  <si>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</si>
  <si>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</si>
  <si>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</si>
  <si>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</si>
  <si>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</si>
  <si>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</si>
  <si>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</si>
  <si>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</si>
  <si>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</si>
  <si>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</si>
  <si>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</si>
  <si>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</si>
  <si>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</si>
  <si>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</si>
  <si>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</si>
  <si>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</si>
  <si>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</si>
  <si>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</si>
  <si>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</si>
  <si>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</si>
  <si>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</si>
  <si>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</si>
  <si>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</si>
  <si>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</si>
  <si>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</si>
  <si>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</si>
  <si>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</si>
  <si>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</si>
  <si>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</si>
  <si>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</si>
  <si>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</si>
  <si>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</si>
  <si>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</si>
  <si>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</si>
  <si>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</si>
  <si>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</si>
  <si>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</si>
  <si>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</si>
  <si>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</si>
  <si>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</si>
  <si>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</si>
  <si>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</si>
  <si>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</si>
  <si>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</si>
  <si>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</si>
  <si>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</si>
  <si>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</si>
  <si>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</si>
  <si>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</si>
  <si>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</si>
  <si>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</si>
  <si>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</si>
  <si>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</si>
  <si>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</si>
  <si>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</si>
  <si>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</si>
  <si>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</si>
  <si>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</si>
  <si>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</si>
  <si>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</si>
  <si>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</si>
  <si>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</si>
  <si>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</si>
  <si>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</si>
  <si>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</si>
  <si>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</si>
  <si>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</si>
  <si>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</si>
  <si>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</si>
  <si>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</si>
  <si>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</si>
  <si>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</si>
  <si>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</si>
  <si>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</si>
  <si>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</si>
  <si>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</si>
  <si>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</si>
  <si>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</si>
  <si>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</si>
  <si>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</si>
  <si>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</si>
  <si>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</si>
  <si>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</si>
  <si>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</si>
  <si>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</si>
  <si>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</si>
  <si>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</si>
  <si>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</si>
  <si>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</si>
  <si>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</si>
  <si>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</si>
  <si>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</si>
  <si>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</si>
  <si>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</si>
  <si>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</si>
  <si>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</si>
  <si>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</si>
  <si>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</si>
  <si>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</si>
  <si>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</si>
  <si>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</si>
  <si>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</si>
  <si>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</si>
  <si>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</si>
  <si>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</si>
  <si>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</si>
  <si>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</si>
  <si>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</si>
  <si>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</si>
  <si>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</si>
  <si>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</si>
  <si>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</si>
  <si>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</si>
  <si>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</si>
  <si>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</si>
  <si>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</si>
  <si>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</si>
  <si>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</si>
  <si>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</si>
  <si>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</si>
  <si>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</si>
  <si>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</si>
  <si>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</si>
  <si>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</si>
  <si>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</si>
  <si>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</si>
  <si>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</si>
  <si>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</si>
  <si>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</si>
  <si>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</si>
  <si>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</si>
  <si>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</si>
  <si>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</si>
  <si>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</si>
  <si>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</si>
  <si>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</si>
  <si>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</si>
  <si>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</si>
  <si>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</si>
  <si>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</si>
  <si>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</si>
  <si>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</si>
  <si>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</si>
  <si>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</si>
  <si>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</si>
  <si>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</si>
  <si>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</si>
  <si>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</si>
  <si>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</si>
  <si>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</si>
  <si>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</si>
  <si>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</si>
  <si>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</si>
  <si>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</si>
  <si>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</si>
  <si>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</si>
  <si>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</si>
  <si>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</si>
  <si>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</si>
  <si>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</si>
  <si>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</si>
  <si>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</si>
  <si>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</si>
  <si>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</si>
  <si>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</si>
  <si>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</si>
  <si>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</si>
  <si>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</si>
  <si>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</si>
  <si>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</si>
  <si>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</si>
  <si>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</si>
  <si>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</si>
  <si>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</si>
  <si>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</si>
  <si>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</si>
  <si>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</si>
  <si>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</si>
  <si>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</si>
  <si>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</si>
  <si>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</si>
  <si>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</si>
  <si>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</si>
  <si>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</si>
  <si>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</si>
  <si>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</si>
  <si>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</si>
  <si>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</si>
  <si>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</si>
  <si>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</si>
  <si>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</si>
  <si>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</si>
  <si>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</si>
  <si>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</si>
  <si>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</si>
  <si>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</si>
  <si>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</si>
  <si>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</si>
  <si>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</si>
  <si>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</si>
  <si>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</si>
  <si>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</si>
  <si>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</si>
  <si>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</si>
  <si>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</si>
  <si>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</si>
  <si>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</si>
  <si>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</si>
  <si>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</si>
  <si>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</si>
  <si>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</si>
  <si>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</si>
  <si>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</si>
  <si>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</si>
  <si>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</si>
  <si>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</si>
  <si>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</si>
  <si>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</si>
  <si>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</si>
  <si>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</si>
  <si>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</si>
  <si>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</si>
  <si>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</si>
  <si>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</si>
  <si>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</si>
  <si>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</si>
  <si>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</si>
  <si>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</si>
  <si>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</si>
  <si>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</si>
  <si>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</si>
  <si>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</si>
  <si>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</si>
  <si>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</si>
  <si>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</si>
  <si>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</si>
  <si>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</si>
  <si>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</si>
  <si>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</si>
  <si>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</si>
  <si>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</si>
  <si>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</si>
  <si>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</si>
  <si>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</si>
  <si>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</si>
  <si>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</si>
  <si>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</si>
  <si>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</si>
  <si>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</si>
  <si>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</si>
  <si>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</si>
  <si>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</si>
  <si>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</si>
  <si>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</si>
  <si>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</si>
  <si>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</si>
  <si>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</si>
  <si>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</si>
  <si>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</si>
  <si>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</si>
  <si>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</si>
  <si>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</si>
  <si>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</si>
  <si>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</si>
  <si>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</si>
  <si>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</si>
  <si>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</si>
  <si>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</si>
  <si>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</si>
  <si>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</si>
  <si>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</si>
  <si>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</si>
  <si>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</si>
  <si>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</si>
  <si>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</si>
  <si>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</si>
  <si>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</si>
  <si>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</si>
  <si>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</si>
  <si>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</si>
  <si>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</si>
  <si>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</si>
  <si>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</si>
  <si>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</si>
  <si>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</si>
  <si>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</si>
  <si>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</si>
  <si>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</si>
  <si>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</si>
  <si>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</si>
  <si>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</si>
  <si>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</si>
  <si>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</si>
  <si>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</si>
  <si>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</si>
  <si>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</si>
  <si>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</si>
  <si>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</si>
  <si>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</si>
  <si>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</si>
  <si>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</si>
  <si>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</si>
  <si>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</si>
  <si>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</si>
  <si>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</si>
  <si>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</si>
  <si>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</si>
  <si>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</si>
  <si>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</si>
  <si>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</si>
  <si>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</si>
  <si>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</si>
  <si>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</si>
  <si>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</si>
  <si>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</si>
  <si>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</si>
  <si>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</si>
  <si>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</si>
  <si>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</si>
  <si>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</si>
  <si>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</si>
  <si>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</si>
  <si>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</si>
  <si>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</si>
  <si>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</si>
  <si>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</si>
  <si>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</si>
  <si>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</si>
  <si>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</si>
  <si>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</si>
  <si>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</si>
  <si>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</si>
  <si>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</si>
  <si>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</si>
  <si>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</si>
  <si>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</si>
  <si>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</si>
  <si>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</si>
  <si>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</si>
  <si>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</si>
  <si>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</si>
  <si>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</si>
  <si>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</si>
  <si>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</si>
  <si>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</si>
  <si>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</si>
  <si>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</si>
  <si>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</si>
  <si>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</si>
  <si>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</si>
  <si>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</si>
  <si>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</si>
  <si>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</si>
  <si>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</si>
  <si>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</si>
  <si>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</si>
  <si>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</si>
  <si>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</si>
  <si>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</si>
  <si>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</si>
  <si>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</si>
  <si>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</si>
  <si>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</si>
  <si>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</si>
  <si>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</si>
  <si>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</si>
  <si>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</si>
  <si>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</si>
  <si>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</si>
  <si>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</si>
  <si>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</si>
  <si>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</si>
  <si>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</si>
  <si>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</si>
  <si>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</si>
  <si>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</si>
  <si>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</si>
  <si>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</si>
  <si>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</si>
  <si>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</si>
  <si>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</si>
  <si>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</si>
  <si>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</si>
  <si>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</si>
  <si>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</si>
  <si>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</si>
  <si>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</si>
  <si>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</si>
  <si>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</si>
  <si>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</si>
  <si>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</si>
  <si>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</si>
  <si>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</si>
  <si>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</si>
  <si>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</si>
  <si>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</si>
  <si>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</si>
  <si>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</si>
  <si>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</si>
  <si>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</si>
  <si>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</si>
  <si>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</si>
  <si>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</si>
  <si>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</si>
  <si>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</si>
  <si>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</si>
  <si>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</si>
  <si>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</si>
  <si>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</si>
  <si>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</si>
  <si>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</si>
  <si>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</si>
  <si>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</si>
  <si>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</si>
  <si>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</si>
  <si>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</si>
  <si>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</si>
  <si>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</si>
  <si>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</si>
  <si>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</si>
  <si>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</si>
  <si>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</si>
  <si>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</si>
  <si>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</si>
  <si>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</si>
  <si>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</si>
  <si>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</si>
  <si>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</si>
  <si>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</si>
  <si>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</si>
  <si>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</si>
  <si>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</si>
  <si>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</si>
  <si>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</si>
  <si>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</si>
  <si>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</si>
  <si>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</si>
  <si>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</si>
  <si>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</si>
  <si>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</si>
  <si>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</si>
  <si>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</si>
  <si>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</si>
  <si>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</si>
  <si>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</si>
  <si>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</si>
  <si>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</si>
  <si>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</si>
  <si>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</si>
  <si>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</si>
  <si>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</si>
  <si>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</si>
  <si>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</si>
  <si>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</si>
  <si>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</si>
  <si>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</si>
  <si>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</si>
  <si>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</si>
  <si>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</si>
  <si>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</si>
  <si>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</si>
  <si>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</si>
  <si>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</si>
  <si>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</si>
  <si>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</si>
  <si>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</si>
  <si>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</si>
  <si>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</si>
  <si>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</si>
  <si>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</si>
  <si>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</si>
  <si>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</si>
  <si>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</si>
  <si>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</si>
  <si>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</si>
  <si>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</si>
  <si>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</si>
  <si>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</si>
  <si>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</si>
  <si>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</si>
  <si>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</si>
  <si>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</si>
  <si>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</si>
  <si>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</si>
  <si>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</si>
  <si>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</si>
  <si>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</si>
  <si>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</si>
  <si>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</si>
  <si>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</si>
  <si>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</si>
  <si>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</si>
  <si>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</si>
  <si>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</si>
  <si>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</si>
  <si>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</si>
  <si>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</si>
  <si>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</si>
  <si>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</si>
  <si>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</si>
  <si>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</si>
  <si>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</si>
  <si>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</si>
  <si>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</si>
  <si>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</si>
  <si>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</si>
  <si>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</si>
  <si>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</si>
  <si>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</si>
  <si>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</si>
  <si>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</si>
  <si>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</si>
  <si>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</si>
  <si>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</si>
  <si>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</si>
  <si>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</si>
  <si>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</si>
  <si>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</si>
  <si>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</si>
  <si>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</si>
  <si>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</si>
  <si>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</si>
  <si>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</si>
  <si>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</si>
  <si>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</si>
  <si>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</si>
  <si>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</si>
  <si>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</si>
  <si>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</si>
  <si>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</si>
  <si>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</si>
  <si>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</si>
  <si>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</si>
  <si>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</si>
  <si>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</si>
  <si>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</si>
  <si>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</si>
  <si>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</si>
  <si>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</si>
  <si>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</si>
  <si>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</si>
  <si>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</si>
  <si>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</si>
  <si>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</si>
  <si>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</si>
  <si>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</si>
  <si>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</si>
  <si>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</si>
  <si>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</si>
  <si>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</si>
  <si>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</si>
  <si>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</si>
  <si>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</si>
  <si>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</si>
  <si>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</si>
  <si>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</si>
  <si>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</si>
  <si>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</si>
  <si>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</si>
  <si>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</si>
  <si>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</si>
  <si>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</si>
  <si>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</si>
  <si>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</si>
  <si>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</si>
  <si>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</si>
  <si>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</si>
  <si>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</si>
  <si>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</si>
  <si>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</si>
  <si>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</si>
  <si>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</si>
  <si>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</si>
  <si>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</si>
  <si>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</si>
  <si>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</si>
  <si>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</si>
  <si>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</si>
  <si>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</si>
  <si>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</si>
  <si>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</si>
  <si>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</si>
  <si>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</si>
  <si>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</si>
  <si>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</si>
  <si>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</si>
  <si>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</si>
  <si>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</si>
  <si>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</si>
  <si>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</si>
  <si>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</si>
  <si>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</si>
  <si>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</si>
  <si>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</si>
  <si>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</si>
  <si>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</si>
  <si>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</si>
  <si>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</si>
  <si>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</si>
  <si>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</si>
  <si>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</si>
  <si>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</si>
  <si>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</si>
  <si>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</si>
  <si>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</si>
  <si>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</si>
  <si>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</si>
  <si>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</si>
  <si>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</si>
  <si>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</si>
  <si>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</si>
  <si>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</si>
  <si>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</si>
  <si>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</si>
  <si>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</si>
  <si>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</si>
  <si>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</si>
  <si>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</si>
  <si>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</si>
  <si>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</si>
  <si>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</si>
  <si>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</si>
  <si>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</si>
  <si>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</si>
  <si>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</si>
  <si>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</si>
  <si>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</si>
  <si>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</si>
  <si>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</si>
  <si>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</si>
  <si>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</si>
  <si>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</si>
  <si>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</si>
  <si>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</si>
  <si>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</si>
  <si>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</si>
  <si>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</si>
  <si>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</si>
  <si>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</si>
  <si>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</si>
  <si>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</si>
  <si>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</si>
  <si>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</si>
  <si>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</si>
  <si>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</si>
  <si>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</si>
  <si>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</si>
  <si>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</si>
  <si>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</si>
  <si>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</si>
  <si>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</si>
  <si>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</si>
  <si>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</si>
  <si>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</si>
  <si>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</si>
  <si>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</si>
  <si>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</si>
  <si>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</si>
  <si>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</si>
  <si>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</si>
  <si>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</si>
  <si>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</si>
  <si>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</si>
  <si>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</si>
  <si>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</si>
  <si>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</si>
  <si>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</si>
  <si>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</si>
  <si>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</si>
  <si>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</si>
  <si>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</si>
  <si>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</si>
  <si>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</si>
  <si>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</si>
  <si>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</si>
  <si>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</si>
  <si>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</si>
  <si>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</si>
  <si>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</si>
  <si>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</si>
  <si>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</si>
  <si>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</si>
  <si>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</si>
  <si>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</si>
  <si>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</si>
  <si>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</si>
  <si>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</si>
  <si>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</si>
  <si>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</si>
  <si>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</si>
  <si>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</si>
  <si>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</si>
  <si>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</si>
  <si>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</si>
  <si>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</si>
  <si>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</si>
  <si>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</si>
  <si>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</si>
  <si>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</si>
  <si>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</si>
  <si>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</si>
  <si>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</si>
  <si>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</si>
  <si>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</si>
  <si>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</si>
  <si>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</si>
  <si>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</si>
  <si>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</si>
  <si>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</si>
  <si>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</si>
  <si>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</si>
  <si>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</si>
  <si>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</si>
  <si>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</si>
  <si>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</si>
  <si>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</si>
  <si>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</si>
  <si>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</si>
  <si>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</si>
  <si>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</si>
  <si>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</si>
  <si>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</si>
  <si>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</si>
  <si>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</si>
  <si>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</si>
  <si>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</si>
  <si>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</si>
  <si>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</si>
  <si>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</si>
  <si>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</si>
  <si>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</si>
  <si>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</si>
  <si>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</si>
  <si>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</si>
  <si>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</si>
  <si>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</si>
  <si>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</si>
  <si>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</si>
  <si>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</si>
  <si>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</si>
  <si>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</si>
  <si>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</si>
  <si>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</si>
  <si>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</si>
  <si>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</si>
  <si>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</si>
  <si>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</si>
  <si>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</si>
  <si>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</si>
  <si>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</si>
  <si>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</si>
  <si>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</si>
  <si>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</si>
  <si>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</si>
  <si>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</si>
  <si>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</si>
  <si>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</si>
  <si>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</si>
  <si>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</si>
  <si>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</si>
  <si>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</si>
  <si>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</si>
  <si>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</si>
  <si>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</si>
  <si>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</si>
  <si>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</si>
  <si>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</si>
  <si>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</si>
  <si>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</si>
  <si>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</si>
  <si>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</si>
  <si>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</si>
  <si>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</si>
  <si>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</si>
  <si>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</si>
  <si>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</si>
  <si>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</si>
  <si>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</si>
  <si>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</si>
  <si>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</si>
  <si>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</si>
  <si>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</si>
  <si>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</si>
  <si>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</si>
  <si>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</si>
  <si>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</si>
  <si>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</si>
  <si>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</si>
  <si>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</si>
  <si>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</si>
  <si>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</si>
  <si>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</si>
  <si>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</si>
  <si>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</si>
  <si>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</si>
  <si>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</si>
  <si>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</si>
  <si>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</si>
  <si>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</si>
  <si>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</si>
  <si>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</si>
  <si>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</si>
  <si>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</si>
  <si>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</si>
  <si>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</si>
  <si>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</si>
  <si>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</si>
  <si>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</si>
  <si>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</si>
  <si>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</si>
  <si>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</si>
  <si>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</si>
  <si>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</si>
  <si>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</si>
  <si>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</si>
  <si>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</si>
  <si>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</si>
  <si>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</si>
  <si>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</si>
  <si>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</si>
  <si>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</si>
  <si>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</si>
  <si>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</si>
  <si>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</si>
  <si>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</si>
  <si>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</si>
  <si>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</si>
  <si>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</si>
  <si>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</si>
  <si>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</si>
  <si>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</si>
  <si>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</si>
  <si>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</si>
  <si>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</si>
  <si>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</si>
  <si>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</si>
  <si>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</si>
  <si>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</si>
  <si>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</si>
  <si>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</si>
  <si>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</si>
  <si>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</si>
  <si>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</si>
  <si>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</si>
  <si>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</si>
  <si>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</si>
  <si>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</si>
  <si>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</si>
  <si>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</si>
  <si>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</si>
  <si>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</si>
  <si>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</si>
  <si>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</si>
  <si>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</si>
  <si>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</si>
  <si>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</si>
  <si>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</si>
  <si>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</si>
  <si>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</si>
  <si>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</si>
  <si>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</si>
  <si>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</si>
  <si>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</si>
  <si>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</si>
  <si>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</si>
  <si>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</si>
  <si>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</si>
  <si>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</si>
  <si>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</si>
  <si>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</si>
  <si>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</si>
  <si>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</si>
  <si>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</si>
  <si>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</si>
  <si>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</si>
  <si>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</si>
  <si>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</si>
  <si>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</si>
  <si>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</si>
  <si>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</si>
  <si>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</si>
  <si>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</si>
  <si>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</si>
  <si>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</si>
  <si>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</si>
  <si>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</si>
  <si>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</si>
  <si>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</si>
  <si>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</si>
  <si>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</si>
  <si>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</si>
  <si>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</si>
  <si>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</si>
  <si>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</si>
  <si>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</si>
  <si>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</si>
  <si>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</si>
  <si>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</si>
  <si>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</si>
  <si>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</si>
  <si>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</si>
  <si>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</si>
  <si>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</si>
  <si>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</si>
  <si>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</si>
  <si>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</si>
  <si>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</si>
  <si>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</si>
  <si>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</si>
  <si>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</si>
  <si>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</si>
  <si>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</si>
  <si>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</si>
  <si>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</si>
  <si>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</si>
  <si>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</si>
  <si>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</si>
  <si>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</si>
  <si>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</si>
  <si>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</si>
  <si>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</si>
  <si>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</si>
  <si>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</si>
  <si>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</si>
  <si>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</si>
  <si>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</si>
  <si>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</si>
  <si>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</si>
  <si>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</si>
  <si>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</si>
  <si>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</si>
  <si>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</si>
  <si>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</si>
  <si>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</si>
  <si>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</si>
  <si>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</si>
  <si>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</si>
  <si>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</si>
  <si>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</si>
  <si>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</si>
  <si>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</si>
  <si>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</si>
  <si>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</si>
  <si>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</si>
  <si>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</si>
  <si>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</si>
  <si>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</si>
  <si>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</si>
  <si>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</si>
  <si>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</si>
  <si>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</si>
  <si>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</si>
  <si>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</si>
  <si>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</si>
  <si>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</si>
  <si>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</si>
  <si>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</si>
  <si>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</si>
  <si>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</si>
  <si>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</si>
  <si>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</si>
  <si>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</si>
  <si>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</si>
  <si>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</si>
  <si>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</si>
  <si>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</si>
  <si>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</si>
  <si>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</si>
  <si>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</si>
  <si>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</si>
  <si>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</si>
  <si>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</si>
  <si>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</si>
  <si>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</si>
  <si>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</si>
  <si>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</si>
  <si>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</si>
  <si>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</si>
  <si>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</si>
  <si>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</si>
  <si>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</si>
  <si>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</si>
  <si>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</si>
  <si>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</si>
  <si>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</si>
  <si>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</si>
  <si>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</si>
  <si>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</si>
  <si>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</si>
  <si>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</si>
  <si>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</si>
  <si>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</si>
  <si>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</si>
  <si>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</si>
  <si>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</si>
  <si>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</si>
  <si>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</si>
  <si>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</si>
  <si>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</si>
  <si>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</si>
  <si>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</si>
  <si>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</si>
  <si>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</si>
  <si>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</si>
  <si>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</si>
  <si>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</si>
  <si>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</si>
  <si>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</si>
  <si>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</si>
  <si>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</si>
  <si>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</si>
  <si>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</si>
  <si>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</si>
  <si>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</si>
  <si>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</si>
  <si>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</si>
  <si>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</si>
  <si>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</si>
  <si>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</si>
  <si>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</si>
  <si>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</si>
  <si>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</si>
  <si>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</si>
  <si>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</si>
  <si>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</si>
  <si>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</si>
  <si>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</si>
  <si>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</si>
  <si>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</si>
  <si>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</si>
  <si>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</si>
  <si>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</si>
  <si>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</si>
  <si>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</si>
  <si>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</si>
  <si>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</si>
  <si>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</si>
  <si>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</si>
  <si>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</si>
  <si>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</si>
  <si>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</si>
  <si>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</si>
  <si>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</si>
  <si>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</si>
  <si>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</si>
  <si>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</si>
  <si>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</si>
  <si>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</si>
  <si>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</si>
  <si>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</si>
  <si>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</si>
  <si>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</si>
  <si>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</si>
  <si>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</si>
  <si>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</si>
  <si>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</si>
  <si>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</si>
  <si>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</si>
  <si>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</si>
  <si>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</si>
  <si>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</si>
  <si>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</si>
  <si>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</si>
  <si>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</si>
  <si>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</si>
  <si>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</si>
  <si>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</si>
  <si>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</si>
  <si>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</si>
  <si>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</si>
  <si>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</si>
  <si>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</si>
  <si>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</si>
  <si>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</si>
  <si>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</si>
  <si>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</si>
  <si>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</si>
  <si>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</si>
  <si>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</si>
  <si>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</si>
  <si>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</si>
  <si>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</si>
  <si>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</si>
  <si>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</si>
  <si>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</si>
  <si>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</si>
  <si>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</si>
  <si>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</si>
  <si>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</si>
  <si>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</si>
  <si>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</si>
  <si>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</si>
  <si>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</si>
  <si>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</si>
  <si>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</si>
  <si>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</si>
  <si>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</si>
  <si>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</si>
  <si>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</si>
  <si>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</si>
  <si>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</si>
  <si>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</si>
  <si>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</si>
  <si>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</si>
  <si>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</si>
  <si>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</si>
  <si>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</si>
  <si>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</si>
  <si>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</si>
  <si>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</si>
  <si>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</si>
  <si>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</si>
  <si>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</si>
  <si>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</si>
  <si>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</si>
  <si>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</si>
  <si>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</si>
  <si>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</si>
  <si>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</si>
  <si>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</si>
  <si>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</si>
  <si>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</si>
  <si>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</si>
  <si>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</si>
  <si>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</si>
  <si>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</si>
  <si>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</si>
  <si>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</si>
  <si>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</si>
  <si>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</si>
  <si>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</si>
  <si>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</si>
  <si>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</si>
  <si>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</si>
  <si>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</si>
  <si>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</si>
  <si>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</si>
  <si>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</si>
  <si>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</si>
  <si>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</si>
  <si>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</si>
  <si>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</si>
  <si>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</si>
  <si>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</si>
  <si>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</si>
  <si>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</si>
  <si>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</si>
  <si>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</si>
  <si>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</si>
  <si>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</si>
  <si>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</si>
  <si>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</si>
  <si>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</si>
  <si>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</si>
  <si>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</si>
  <si>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</si>
  <si>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</si>
  <si>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</si>
  <si>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</si>
  <si>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</si>
  <si>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</si>
  <si>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</si>
  <si>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</si>
  <si>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</si>
  <si>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</si>
  <si>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</si>
  <si>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</si>
  <si>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</si>
  <si>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</si>
  <si>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</si>
  <si>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</si>
  <si>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</si>
  <si>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</si>
  <si>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</si>
  <si>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</si>
  <si>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</si>
  <si>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</si>
  <si>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</si>
  <si>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</si>
  <si>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</si>
  <si>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</si>
  <si>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</si>
  <si>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</si>
  <si>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</si>
  <si>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</si>
  <si>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</si>
  <si>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</si>
  <si>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</si>
  <si>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</si>
  <si>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</si>
  <si>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</si>
  <si>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</si>
  <si>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</si>
  <si>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</si>
  <si>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</si>
  <si>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</si>
  <si>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</si>
  <si>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</si>
  <si>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</si>
  <si>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</si>
  <si>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</si>
  <si>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</si>
  <si>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</si>
  <si>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</si>
  <si>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</si>
  <si>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</si>
  <si>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</si>
  <si>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</si>
  <si>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</si>
  <si>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</si>
  <si>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</si>
  <si>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</si>
  <si>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</si>
  <si>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</si>
  <si>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</si>
  <si>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</si>
  <si>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</si>
  <si>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</si>
  <si>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</si>
  <si>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</si>
  <si>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</si>
  <si>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</si>
  <si>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</si>
  <si>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</si>
  <si>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</si>
  <si>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</si>
  <si>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</si>
  <si>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</si>
  <si>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</si>
  <si>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</si>
  <si>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</si>
  <si>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</si>
  <si>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</si>
  <si>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</si>
  <si>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</si>
  <si>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</si>
  <si>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</si>
  <si>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</si>
  <si>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</si>
  <si>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</si>
  <si>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</si>
  <si>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</si>
  <si>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</si>
  <si>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</si>
  <si>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</si>
  <si>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</si>
  <si>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</si>
  <si>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</si>
  <si>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</si>
  <si>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</si>
  <si>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</si>
  <si>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</si>
  <si>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</si>
  <si>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</si>
  <si>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</si>
  <si>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</si>
  <si>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</si>
  <si>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</si>
  <si>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</si>
  <si>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</si>
  <si>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</si>
  <si>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</si>
  <si>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</si>
  <si>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</si>
  <si>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</si>
  <si>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</si>
  <si>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</si>
  <si>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</si>
  <si>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</si>
  <si>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</si>
  <si>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</si>
  <si>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</si>
  <si>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</si>
  <si>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</si>
  <si>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</si>
  <si>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</si>
  <si>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</si>
  <si>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</si>
  <si>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</si>
  <si>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</si>
  <si>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</si>
  <si>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</si>
  <si>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</si>
  <si>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</si>
  <si>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</si>
  <si>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</si>
  <si>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</si>
  <si>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</si>
  <si>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</si>
  <si>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</si>
  <si>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</si>
  <si>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</si>
  <si>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</si>
  <si>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</si>
  <si>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</si>
  <si>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</si>
  <si>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</si>
  <si>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</si>
  <si>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</si>
  <si>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</si>
  <si>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</si>
  <si>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</si>
  <si>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</si>
  <si>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</si>
  <si>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</si>
  <si>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</si>
  <si>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</si>
  <si>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</si>
  <si>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</si>
  <si>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</si>
  <si>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</si>
  <si>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</si>
  <si>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</si>
  <si>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</si>
  <si>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</si>
  <si>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</si>
  <si>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</si>
  <si>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</si>
  <si>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</si>
  <si>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</si>
  <si>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</si>
  <si>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</si>
  <si>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</si>
  <si>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</si>
  <si>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</si>
  <si>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</si>
  <si>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</si>
  <si>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</si>
  <si>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</si>
  <si>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</si>
  <si>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</si>
  <si>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</si>
  <si>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</si>
  <si>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</si>
  <si>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</si>
  <si>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</si>
  <si>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</si>
  <si>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</si>
  <si>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</si>
  <si>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</si>
  <si>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</si>
  <si>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</si>
  <si>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</si>
  <si>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</si>
  <si>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</si>
  <si>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</si>
  <si>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</si>
  <si>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</si>
  <si>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</si>
  <si>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</si>
  <si>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</si>
  <si>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</si>
  <si>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</si>
  <si>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</si>
  <si>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</si>
  <si>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</si>
  <si>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</si>
  <si>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</si>
  <si>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</si>
  <si>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</si>
  <si>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</si>
  <si>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</si>
  <si>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</si>
  <si>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</si>
  <si>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</si>
  <si>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</si>
  <si>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</si>
  <si>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</si>
  <si>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</si>
  <si>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</si>
  <si>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</si>
  <si>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</si>
  <si>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</si>
  <si>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</si>
  <si>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</si>
  <si>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</si>
  <si>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</si>
  <si>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</si>
  <si>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</si>
  <si>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</si>
  <si>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</si>
  <si>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</si>
  <si>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</si>
  <si>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</si>
  <si>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</si>
  <si>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</si>
  <si>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</si>
  <si>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</si>
  <si>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</si>
  <si>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</si>
  <si>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</si>
  <si>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</si>
  <si>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</si>
  <si>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</si>
  <si>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</si>
  <si>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</si>
  <si>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</si>
  <si>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</si>
  <si>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</si>
  <si>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</si>
  <si>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</si>
  <si>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</si>
  <si>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</si>
  <si>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</si>
  <si>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</si>
  <si>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</si>
  <si>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</si>
  <si>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</si>
  <si>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</si>
  <si>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</si>
  <si>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</si>
  <si>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</si>
  <si>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</si>
  <si>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</si>
  <si>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</si>
  <si>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</si>
  <si>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</si>
  <si>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</si>
  <si>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</si>
  <si>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</si>
  <si>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</si>
  <si>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</si>
  <si>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</si>
  <si>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</si>
  <si>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</si>
  <si>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</si>
  <si>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</si>
  <si>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</si>
  <si>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</si>
  <si>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</si>
  <si>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</si>
  <si>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</si>
  <si>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</si>
  <si>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</si>
  <si>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</si>
  <si>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</si>
  <si>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</si>
  <si>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</si>
  <si>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</si>
  <si>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</si>
  <si>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</si>
  <si>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</si>
  <si>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</si>
  <si>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</si>
  <si>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</si>
  <si>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</si>
  <si>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</si>
  <si>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</si>
  <si>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</si>
  <si>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</si>
  <si>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</si>
  <si>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</si>
  <si>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</si>
  <si>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</si>
  <si>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</si>
  <si>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</si>
  <si>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</si>
  <si>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</si>
  <si>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</si>
  <si>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</si>
  <si>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</si>
  <si>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</si>
  <si>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</si>
  <si>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</si>
  <si>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</si>
  <si>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</si>
  <si>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</si>
  <si>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</si>
  <si>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</si>
  <si>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</si>
  <si>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</si>
  <si>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</si>
  <si>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</si>
  <si>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</si>
  <si>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</si>
  <si>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</si>
  <si>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</si>
  <si>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</si>
  <si>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</si>
  <si>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</si>
  <si>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</si>
  <si>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</si>
  <si>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</si>
  <si>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</si>
  <si>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</si>
  <si>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</si>
  <si>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</si>
  <si>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</si>
  <si>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</si>
  <si>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</si>
  <si>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</si>
  <si>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</si>
  <si>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</si>
  <si>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</si>
  <si>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</si>
  <si>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</si>
  <si>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</si>
  <si>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</si>
  <si>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</si>
  <si>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</si>
  <si>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</si>
  <si>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</si>
  <si>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</si>
  <si>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</si>
  <si>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</si>
  <si>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</si>
  <si>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</si>
  <si>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</si>
  <si>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</si>
  <si>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</si>
  <si>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</si>
  <si>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</si>
  <si>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</si>
  <si>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</si>
  <si>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</si>
  <si>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</si>
  <si>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</si>
  <si>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</si>
  <si>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</si>
  <si>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</si>
  <si>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</si>
  <si>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</si>
  <si>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</si>
  <si>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</si>
  <si>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</si>
  <si>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</si>
  <si>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</si>
  <si>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</si>
  <si>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</si>
  <si>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</si>
  <si>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</si>
  <si>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</si>
  <si>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</si>
  <si>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</si>
  <si>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</si>
  <si>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</si>
  <si>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</si>
  <si>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</si>
  <si>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</si>
  <si>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</si>
  <si>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</si>
  <si>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</si>
  <si>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</si>
  <si>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</si>
  <si>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</si>
  <si>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</si>
  <si>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</si>
  <si>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</si>
  <si>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</si>
  <si>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</si>
  <si>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</si>
  <si>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</si>
  <si>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</si>
  <si>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</si>
  <si>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</si>
  <si>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</si>
  <si>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</si>
  <si>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</si>
  <si>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</si>
  <si>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</si>
  <si>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</si>
  <si>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</si>
  <si>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</si>
  <si>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</si>
  <si>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</si>
  <si>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</si>
  <si>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</si>
  <si>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</si>
  <si>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</si>
  <si>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</si>
  <si>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</si>
  <si>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</si>
  <si>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</si>
  <si>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</si>
  <si>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</si>
  <si>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</si>
  <si>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</si>
  <si>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</si>
  <si>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</si>
  <si>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</si>
  <si>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</si>
  <si>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</si>
  <si>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</si>
  <si>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</si>
  <si>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</si>
  <si>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</si>
  <si>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</si>
  <si>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</si>
  <si>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</si>
  <si>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</si>
  <si>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</si>
  <si>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</si>
  <si>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</si>
  <si>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</si>
  <si>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</si>
  <si>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</si>
  <si>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</si>
  <si>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</si>
  <si>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</si>
  <si>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</si>
  <si>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</si>
  <si>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</si>
  <si>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</si>
  <si>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</si>
  <si>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</si>
  <si>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</si>
  <si>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</si>
  <si>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</si>
  <si>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</si>
  <si>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</si>
  <si>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</si>
  <si>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</si>
  <si>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</si>
  <si>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</si>
  <si>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</si>
  <si>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</si>
  <si>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</si>
  <si>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</si>
  <si>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</si>
  <si>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</si>
  <si>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</si>
  <si>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</si>
  <si>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</si>
  <si>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</si>
  <si>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</si>
  <si>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</si>
  <si>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</si>
  <si>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</si>
  <si>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</si>
  <si>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</si>
  <si>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</si>
  <si>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</si>
  <si>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</si>
  <si>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</si>
  <si>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</si>
  <si>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</si>
  <si>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</si>
  <si>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</si>
  <si>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</si>
  <si>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</si>
  <si>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</si>
  <si>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</si>
  <si>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</si>
  <si>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</si>
  <si>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</si>
  <si>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</si>
  <si>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</si>
  <si>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</si>
  <si>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</si>
  <si>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</si>
  <si>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</si>
  <si>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</si>
  <si>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</si>
  <si>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</si>
  <si>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</si>
  <si>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</si>
  <si>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</si>
  <si>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</si>
  <si>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</si>
  <si>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</si>
  <si>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</si>
  <si>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</si>
  <si>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</si>
  <si>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</si>
  <si>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</si>
  <si>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</si>
  <si>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</si>
  <si>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</si>
  <si>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</si>
  <si>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</si>
  <si>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</si>
  <si>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</si>
  <si>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</si>
  <si>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</si>
  <si>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</si>
  <si>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</si>
  <si>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</si>
  <si>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</si>
  <si>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</si>
  <si>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</si>
  <si>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</si>
  <si>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</si>
  <si>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</si>
  <si>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</si>
  <si>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</si>
  <si>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</si>
  <si>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</si>
  <si>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</si>
  <si>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</si>
  <si>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</si>
  <si>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</si>
  <si>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</si>
  <si>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</si>
  <si>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</si>
  <si>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</si>
  <si>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</si>
  <si>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</si>
  <si>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</si>
  <si>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</si>
  <si>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</si>
  <si>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</si>
  <si>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</si>
  <si>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</si>
  <si>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</si>
  <si>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</si>
  <si>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</si>
  <si>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</si>
  <si>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</si>
  <si>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</si>
  <si>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</si>
  <si>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</si>
  <si>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</si>
  <si>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</si>
  <si>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</si>
  <si>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</si>
  <si>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</si>
  <si>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</si>
  <si>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</si>
  <si>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</si>
  <si>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</si>
  <si>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</si>
  <si>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</si>
  <si>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</si>
  <si>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</si>
  <si>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</si>
  <si>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</si>
  <si>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</si>
  <si>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</si>
  <si>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</si>
  <si>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</si>
  <si>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</si>
  <si>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</si>
  <si>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</si>
  <si>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</si>
  <si>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</si>
  <si>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</si>
  <si>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</si>
  <si>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</si>
  <si>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</si>
  <si>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</si>
  <si>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</si>
  <si>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</si>
  <si>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</si>
  <si>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</si>
  <si>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</si>
  <si>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</si>
  <si>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</si>
  <si>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</si>
  <si>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</si>
  <si>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</si>
  <si>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</si>
  <si>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</si>
  <si>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</si>
  <si>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</si>
  <si>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</si>
  <si>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</si>
  <si>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</si>
  <si>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</si>
  <si>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</si>
  <si>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</si>
  <si>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</si>
  <si>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</si>
  <si>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</si>
  <si>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</si>
  <si>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</si>
  <si>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</si>
  <si>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</si>
  <si>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</si>
  <si>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</si>
  <si>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</si>
  <si>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</si>
  <si>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</si>
  <si>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</si>
  <si>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</si>
  <si>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</si>
  <si>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</si>
  <si>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</si>
  <si>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</si>
  <si>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</si>
  <si>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</si>
  <si>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</si>
  <si>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</si>
  <si>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</si>
  <si>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</si>
  <si>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</si>
  <si>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</si>
  <si>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</si>
  <si>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</si>
  <si>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</si>
  <si>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</si>
  <si>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</si>
  <si>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</si>
  <si>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</si>
  <si>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</si>
  <si>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</si>
  <si>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</si>
  <si>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</si>
  <si>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</si>
  <si>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</si>
  <si>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</si>
  <si>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</si>
  <si>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</si>
  <si>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</si>
  <si>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</si>
  <si>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</si>
  <si>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</si>
  <si>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</si>
  <si>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</si>
  <si>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</si>
  <si>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</si>
  <si>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</si>
  <si>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</si>
  <si>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</si>
  <si>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</si>
  <si>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</si>
  <si>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</si>
  <si>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</si>
  <si>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</si>
  <si>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</si>
  <si>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</si>
  <si>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</si>
  <si>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</si>
  <si>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</si>
  <si>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</si>
  <si>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</si>
  <si>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</si>
  <si>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</si>
  <si>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PCM-20251004-00001724</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</si>
  <si>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</si>
  <si>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</si>
  <si>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</si>
  <si>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</si>
  <si>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</si>
  <si>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</si>
  <si>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</si>
  <si>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</si>
  <si>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</si>
  <si>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</si>
  <si>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</si>
  <si>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</si>
  <si>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</si>
  <si>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</si>
  <si>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</si>
  <si>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</si>
  <si>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</si>
  <si>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</si>
  <si>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</si>
  <si>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</si>
  <si>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</si>
  <si>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</si>
  <si>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</si>
  <si>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</si>
  <si>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</si>
  <si>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</si>
  <si>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</si>
  <si>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</si>
  <si>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</si>
  <si>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</si>
  <si>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</si>
  <si>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</si>
  <si>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</si>
  <si>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</si>
  <si>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</si>
  <si>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</si>
  <si>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</si>
  <si>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</si>
  <si>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</si>
  <si>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</si>
  <si>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</si>
  <si>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</si>
  <si>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</si>
  <si>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</si>
  <si>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</si>
  <si>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</si>
  <si>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</si>
  <si>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</si>
  <si>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</si>
  <si>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</si>
  <si>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</si>
  <si>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</si>
  <si>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</si>
  <si>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</si>
  <si>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</si>
  <si>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</si>
  <si>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</si>
  <si>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</si>
  <si>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</si>
  <si>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</si>
  <si>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</si>
  <si>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</si>
  <si>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</si>
  <si>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</si>
  <si>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</si>
  <si>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</si>
  <si>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</si>
  <si>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</si>
  <si>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</si>
  <si>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</si>
  <si>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</si>
  <si>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</si>
  <si>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</si>
  <si>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</si>
  <si>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</si>
  <si>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</si>
  <si>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</si>
  <si>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</si>
  <si>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</si>
  <si>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</si>
  <si>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</si>
  <si>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</si>
  <si>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</si>
  <si>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</si>
  <si>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</si>
  <si>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</si>
  <si>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</si>
  <si>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PCM-20251004-00001565</t>
  </si>
  <si>
    <t xml:space="preserve">Restored by PG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</si>
  <si>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</si>
  <si>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</si>
  <si>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</si>
  <si>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</si>
  <si>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</si>
  <si>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</si>
  <si>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</si>
  <si>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</si>
  <si>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</si>
  <si>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</si>
  <si>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</si>
  <si>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PCM-20251004-00001737</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</si>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</sst>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9" totalsRowShown="0" headerRowDxfId="174" dataDxfId="173" headerRowBorderDxfId="171" tableBorderDxfId="172" totalsRowBorderDxfId="170">
  <autoFilter ref="A1:L3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9">
    <sortCondition ref="H1:H3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1" totalsRowShown="0" headerRowDxfId="157" dataDxfId="156" headerRowBorderDxfId="154" tableBorderDxfId="155" totalsRowBorderDxfId="153">
  <autoFilter ref="A1:CJ3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 totalsRowShown="0" headerRowDxfId="48" dataDxfId="47" headerRowBorderDxfId="45" tableBorderDxfId="46" totalsRowBorderDxfId="44">
  <autoFilter ref="A1:L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6" totalsRowShown="0" headerRowDxfId="31" dataDxfId="30" headerRowBorderDxfId="28" tableBorderDxfId="29">
  <autoFilter ref="A1:L1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4" totalsRowShown="0" headerRowDxfId="15" dataDxfId="14" headerRowBorderDxfId="12" tableBorderDxfId="13">
  <autoFilter ref="A1:L3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271.85167499999807</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3</v>
      </c>
      <c r="D3" s="81" t="s">
        <v>14339</v>
      </c>
      <c r="E3" s="65" t="s">
        <v>38964</v>
      </c>
      <c r="F3" s="66">
        <v>45934.77920138889</v>
      </c>
      <c r="G3" s="67">
        <f ca="1">IFERROR(NOW()-F3,"")</f>
        <v>2.0899537033983506E-2</v>
      </c>
      <c r="H3" s="68">
        <v>45934.772256944445</v>
      </c>
      <c r="I3" s="73" t="str">
        <f>IFERROR(VLOOKUP(D3,DB!A:F,6,0),"")</f>
        <v>Generator-DG</v>
      </c>
      <c r="J3" s="73" t="str">
        <f>IFERROR(VLOOKUP(D3,DB!A:G,7,0),"")</f>
        <v>Dead</v>
      </c>
      <c r="K3" s="69" t="s">
        <v>38967</v>
      </c>
      <c r="L3" s="70" t="str">
        <f>IFERROR(VLOOKUP(D3,DB!A:I,9,0),"")</f>
        <v>Latis</v>
      </c>
    </row>
    <row r="4" spans="1:12" ht="15" customHeight="1">
      <c r="A4" s="63"/>
      <c r="B4" s="73" t="str">
        <f>IFERROR(VLOOKUP(D4,DB!A:K,11,0),"")</f>
        <v/>
      </c>
      <c r="C4" s="64"/>
      <c r="D4" s="64"/>
      <c r="E4" s="65"/>
      <c r="F4" s="66"/>
      <c r="G4" s="67">
        <f ca="1">IFERROR(NOW()-F4,"")</f>
        <v>45934.800100925924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45934.800100925924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45934.800100925924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45934.800100925924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45934.800100925924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45934.800100925924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45934.800100925924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45934.800100925924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45934.800100925924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45934.800100925924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45934.800100925924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45934.800100925924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45934.800100925924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45934.800100925924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45934.800100925924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45934.800100925924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45934.800100925924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45934.800100925924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45934.800100925924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45934.800100925924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45934.800100925924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45934.800100925924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45934.800100925924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45934.800100925924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45934.800100925924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45934.800100925924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45934.800100925924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45934.800100925924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45934.800100925924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45934.800100925924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45934.800100925924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45934.800100925924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45934.800100925924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45934.800100925924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45934.800100925924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45934.800100925924</v>
      </c>
      <c r="H39" s="68"/>
      <c r="I39" s="73" t="str">
        <f>IFERROR(VLOOKUP(D39,DB!A:F,6,0),"")</f>
        <v/>
      </c>
      <c r="J39" s="73" t="str">
        <f>IFERROR(VLOOKUP(D39,DB!A:G,7,0),"")</f>
        <v/>
      </c>
      <c r="K39" s="69"/>
      <c r="L39" s="70" t="str">
        <f>IFERROR(VLOOKUP(D39,DB!A:I,9,0),"")</f>
        <v/>
      </c>
    </row>
  </sheetData>
  <customSheetViews>
    <customSheetView guid="{F6042A99-DD27-4453-835D-0834D95730CC}" filter="1" showAutoFilter="1">
      <pageMargins left="0" right="0" top="0" bottom="0" header="0" footer="0"/>
      <autoFilter ref="B1:M1" xr:uid="{89A73079-957F-432A-945F-4DF2265F3F99}"/>
    </customSheetView>
  </customSheetViews>
  <dataValidations count="2">
    <dataValidation allowBlank="1" showInputMessage="1" showErrorMessage="1" sqref="E1" xr:uid="{5DBA255D-CDD9-49FB-AD3C-AF70AB4EE696}"/>
    <dataValidation type="list" allowBlank="1" showInputMessage="1" showErrorMessage="1" sqref="E2:E3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1"/>
  <sheetViews>
    <sheetView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243.14831851851341</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128.07301759259281</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109.80026296296273</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25756</v>
      </c>
      <c r="E6" s="131" t="s">
        <v>38964</v>
      </c>
      <c r="F6" s="132">
        <v>45934.72378472222</v>
      </c>
      <c r="G6" s="133">
        <f ca="1">IFERROR(NOW()-F6,"-")</f>
        <v>7.6316203703754582E-2</v>
      </c>
      <c r="H6" s="132">
        <v>45934.718877314815</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45934.800100925924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45934.800100925924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45934.800100925924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45934.800100925924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45934.800100925924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45934.800100925924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45934.800100925924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45934.800100925924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45934.800100925924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45934.800100925924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45934.800100925924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45934.800100925924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45934.800100925924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45934.800100925924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45934.800100925924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45934.800100925924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45934.800100925924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45934.800100925924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45934.800100925924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45934.800100925924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45934.800100925924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45934.800100925924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45934.800100925924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45934.800100925924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45934.800100925924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45934.800100925924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45934.800100925924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45934.800100925924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45934.800100925924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45934.800100925924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45934.800100925924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45934.800100925924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45934.800100925924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45934.800100925924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45934.800100925924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45934.800100925924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45934.800100925924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45934.800100925924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45934.800100925924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45934.800100925924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45934.800100925924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45934.800100925924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45934.800100925924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45934.800100925924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45934.800100925924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45934.800100925924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45934.800100925924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45934.800100925924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45934.800100925924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45934.800100925924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45934.800100925924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45934.800100925924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45934.800100925924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45934.800100925924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45934.800100925924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45934.800100925924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45934.800100925924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45934.800100925924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45934.800100925924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45934.800100925924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45934.800100925924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45934.800100925924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45934.800100925924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45934.800100925924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45934.800100925924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45934.800100925924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45934.800100925924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45934.800100925924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45934.800100925924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45934.800100925924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45934.800100925924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45934.800100925924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45934.800100925924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45934.800100925924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45934.800100925924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45934.800100925924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45934.800100925924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45934.800100925924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45934.800100925924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45934.800100925924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45934.800100925924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45934.800100925924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45934.800100925924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45934.800100925924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45934.800100925924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45934.800100925924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45934.800100925924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45934.800100925924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45934.800100925924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45934.800100925924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45934.800100925924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45934.800100925924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45934.800100925924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45934.800100925924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45934.800100925924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45934.800100925924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45934.800100925924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45934.800100925924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45934.800100925924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45934.800100925924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45934.800100925924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45934.800100925924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45934.800100925924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45934.800100925924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45934.800100925924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45934.800100925924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45934.800100925924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45934.800100925924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45934.800100925924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45934.800100925924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45934.800100925924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45934.800100925924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45934.800100925924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45934.800100925924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45934.800100925924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45934.800100925924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45934.800100925924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45934.800100925924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45934.800100925924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45934.800100925924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45934.800100925924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45934.800100925924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45934.800100925924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45934.800100925924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45934.800100925924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45934.800100925924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45934.800100925924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45934.800100925924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45934.800100925924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45934.800100925924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45934.800100925924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45934.800100925924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45934.800100925924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45934.800100925924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45934.800100925924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45934.800100925924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45934.800100925924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45934.800100925924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45934.800100925924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45934.800100925924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45934.800100925924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45934.800100925924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45934.800100925924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45934.800100925924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45934.800100925924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45934.800100925924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45934.800100925924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45934.800100925924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45934.800100925924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45934.800100925924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45934.800100925924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45934.800100925924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45934.800100925924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45934.800100925924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45934.800100925924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45934.800100925924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45934.800100925924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45934.800100925924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45934.800100925924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45934.800100925924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45934.800100925924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45934.800100925924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45934.800100925924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45934.800100925924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45934.800100925924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45934.800100925924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45934.800100925924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45934.800100925924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45934.800100925924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45934.800100925924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45934.800100925924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45934.800100925924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45934.800100925924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45934.800100925924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45934.800100925924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45934.800100925924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45934.800100925924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45934.800100925924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45934.800100925924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45934.800100925924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45934.800100925924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45934.800100925924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45934.800100925924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45934.800100925924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45934.800100925924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45934.800100925924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45934.800100925924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45934.800100925924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45934.800100925924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45934.800100925924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45934.800100925924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45934.800100925924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45934.800100925924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45934.800100925924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45934.800100925924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45934.800100925924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45934.800100925924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45934.800100925924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45934.800100925924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45934.800100925924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45934.800100925924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45934.800100925924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45934.800100925924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45934.800100925924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45934.800100925924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45934.800100925924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45934.800100925924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45934.800100925924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45934.800100925924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45934.800100925924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45934.800100925924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45934.800100925924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45934.800100925924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45934.800100925924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45934.800100925924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45934.800100925924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45934.800100925924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45934.800100925924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45934.800100925924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45934.800100925924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45934.800100925924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45934.800100925924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45934.800100925924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45934.800100925924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45934.800100925924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45934.800100925924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45934.800100925924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45934.800100925924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45934.800100925924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45934.800100925924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45934.800100925924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45934.800100925924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45934.800100925924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45934.800100925924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45934.800100925924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45934.800100925924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45934.800100925924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45934.800100925924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45934.800100925924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45934.800100925924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45934.800100925924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45934.800100925924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45934.800100925924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45934.800100925924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45934.800100925924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45934.800100925924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45934.800100925924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45934.800100925924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45934.800100925924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45934.800100925924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45934.800100925924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45934.800100925924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45934.800100925924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45934.800100925924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45934.800100925924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45934.800100925924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45934.800100925924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45934.800100925924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45934.800100925924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45934.800100925924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45934.800100925924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45934.800100925924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45934.800100925924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45934.800100925924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45934.800100925924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45934.800100925924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45934.800100925924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45934.800100925924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45934.800100925924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45934.800100925924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45934.800100925924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45934.800100925924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45934.800100925924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45934.800100925924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45934.800100925924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45934.800100925924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45934.800100925924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45934.800100925924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45934.800100925924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45934.800100925924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45934.800100925924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45934.800100925924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45934.800100925924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45934.800100925924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45934.800100925924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45934.800100925924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45934.800100925924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45934.800100925924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45934.800100925924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45934.800100925924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45934.800100925924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45934.800100925924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45934.800100925924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45934.800100925924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45934.800100925924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45934.800100925924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45934.800100925924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45934.800100925924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45934.800100925924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45934.800100925924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45934.800100925924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45934.800100925924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45934.800100925924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45934.800100925924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45934.800100925924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45934.800100925924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45934.800100925924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45934.800100925924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45934.800100925924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45934.800100925924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45934.800100925924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45934.800100925924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45934.800100925924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45934.800100925924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45934.800100925924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sheetData>
  <dataValidations count="2">
    <dataValidation allowBlank="1" showInputMessage="1" showErrorMessage="1" sqref="E1" xr:uid="{4D935161-CDD3-4592-B877-3FB59C99E142}"/>
    <dataValidation type="list" allowBlank="1" showInputMessage="1" showErrorMessage="1" sqref="E3:E3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45934.800100925924</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45934.800100925924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45934.800100925924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45934.800100925924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45934.800100925924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45934.800100925924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45934.800100925924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45934.800100925924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45934.800100925924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45934.800100925924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45934.800100925924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45934.800100925924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45934.800100925924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45934.800100925924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45934.800100925924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45934.800100925924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45934.800100925924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45934.800100925924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45934.800100925924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45934.800100925924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45934.800100925924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45934.800100925924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45934.800100925924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45934.800100925924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45934.800100925924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45934.800100925924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45934.800100925924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45934.800100925924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45934.800100925924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45934.800100925924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45934.800100925924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45934.800100925924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45934.800100925924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45934.800100925924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45934.800100925924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45934.800100925924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45934.800100925924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45934.800100925924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45934.800100925924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45934.800100925924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45934.800100925924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45934.800100925924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45934.800100925924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45934.800100925924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45934.800100925924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45934.800100925924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45934.800100925924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45934.800100925924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45934.800100925924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45934.800100925924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45934.800100925924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45934.800100925924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45934.800100925924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45934.800100925924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45934.800100925924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45934.800100925924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45934.800100925924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45934.800100925924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45934.800100925924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45934.800100925924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45934.800100925924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45934.800100925924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45934.800100925924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45934.800100925924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45934.800100925924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45934.800100925924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45934.800100925924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45934.800100925924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45934.800100925924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45934.800100925924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45934.800100925924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45934.800100925924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45934.800100925924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45934.800100925924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45934.800100925924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45934.800100925924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45934.800100925924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45934.800100925924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45934.800100925924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45934.800100925924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45934.800100925924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45934.800100925924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45934.800100925924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45934.800100925924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45934.800100925924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45934.800100925924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45934.800100925924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45934.800100925924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45934.800100925924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45934.800100925924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45934.800100925924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45934.800100925924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45934.800100925924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45934.800100925924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45934.800100925924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45934.800100925924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45934.800100925924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45934.800100925924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45934.800100925924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45934.800100925924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45934.800100925924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45934.800100925924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45934.800100925924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45934.800100925924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45934.800100925924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45934.800100925924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45934.800100925924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45934.800100925924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45934.800100925924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45934.800100925924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45934.800100925924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45934.800100925924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45934.800100925924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45934.800100925924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45934.800100925924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45934.800100925924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45934.800100925924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45934.800100925924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45934.800100925924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45934.800100925924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45934.800100925924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45934.800100925924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45934.800100925924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45934.800100925924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45934.800100925924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45934.800100925924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45934.800100925924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45934.800100925924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45934.800100925924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45934.800100925924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45934.800100925924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45934.800100925924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45934.800100925924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45934.800100925924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45934.800100925924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45934.800100925924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45934.800100925924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45934.800100925924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45934.800100925924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45934.800100925924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45934.800100925924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45934.800100925924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45934.800100925924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45934.800100925924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45934.800100925924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45934.800100925924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45934.800100925924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45934.800100925924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45934.800100925924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45934.800100925924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45934.800100925924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45934.800100925924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45934.800100925924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45934.800100925924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45934.800100925924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45934.800100925924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45934.800100925924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45934.800100925924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45934.800100925924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45934.800100925924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45934.800100925924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45934.800100925924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45934.800100925924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45934.800100925924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45934.800100925924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45934.800100925924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45934.800100925924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45934.800100925924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45934.800100925924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45934.800100925924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45934.800100925924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45934.800100925924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45934.800100925924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45934.800100925924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45934.800100925924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45934.800100925924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45934.800100925924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45934.800100925924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45934.800100925924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45934.800100925924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45934.800100925924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45934.800100925924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45934.800100925924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45934.800100925924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45934.800100925924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45934.800100925924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45934.800100925924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45934.800100925924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45934.800100925924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45934.800100925924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45934.800100925924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45934.800100925924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45934.800100925924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45934.800100925924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45934.800100925924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45934.800100925924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45934.800100925924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45934.800100925924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45934.800100925924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45934.800100925924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45934.800100925924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45934.800100925924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45934.800100925924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45934.800100925924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45934.800100925924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45934.800100925924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45934.800100925924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45934.800100925924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45934.800100925924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45934.800100925924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45934.800100925924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45934.800100925924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45934.800100925924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45934.800100925924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45934.800100925924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45934.800100925924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45934.800100925924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45934.800100925924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45934.800100925924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45934.800100925924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45934.800100925924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45934.800100925924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45934.800100925924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45934.800100925924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45934.800100925924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45934.800100925924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45934.800100925924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45934.800100925924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45934.800100925924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45934.800100925924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45934.800100925924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45934.800100925924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45934.800100925924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45934.800100925924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45934.800100925924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45934.800100925924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45934.800100925924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45934.800100925924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45934.800100925924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45934.800100925924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45934.800100925924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45934.800100925924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45934.800100925924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45934.800100925924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45934.800100925924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45934.800100925924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45934.800100925924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45934.800100925924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45934.800100925924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45934.800100925924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45934.800100925924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45934.800100925924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45934.800100925924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45934.800100925924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45934.800100925924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45934.800100925924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45934.800100925924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45934.800100925924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45934.800100925924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45934.800100925924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45934.800100925924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45934.800100925924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45934.800100925924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45934.800100925924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45934.800100925924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45934.800100925924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45934.800100925924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45934.800100925924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45934.800100925924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45934.800100925924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45934.800100925924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45934.800100925924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45934.800100925924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45934.800100925924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45934.800100925924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45934.800100925924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45934.800100925924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45934.800100925924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45934.800100925924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45934.800100925924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45934.800100925924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45934.800100925924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45934.800100925924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45934.800100925924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45934.800100925924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45934.800100925924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45934.800100925924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45934.800100925924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45934.800100925924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45934.800100925924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45934.800100925924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45934.800100925924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45934.800100925924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45934.800100925924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45934.800100925924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45934.800100925924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45934.800100925924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45934.800100925924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45934.800100925924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45934.800100925924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45934.800100925924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45934.800100925924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45934.800100925924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45934.800100925924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45934.800100925924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45934.800100925924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45934.800100925924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45934.800100925924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45934.800100925924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45934.800100925924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45934.800100925924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45934.800100925924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45934.800100925924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45934.800100925924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45934.800100925924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45934.800100925924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45934.800100925924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45934.800100925924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45934.800100925924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45934.800100925924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45934.800100925924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45934.800100925924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45934.800100925924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45934.800100925924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45934.800100925924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45934.800100925924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45934.800100925924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45934.800100925924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45934.800100925924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45934.800100925924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45934.800100925924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45934.800100925924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45934.800100925924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45934.800100925924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45934.800100925924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45934.800100925924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45934.800100925924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45934.800100925924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45934.800100925924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45934.800100925924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45934.800100925924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45934.800100925924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45934.800100925924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45934.800100925924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45934.800100925924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45934.800100925924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45934.800100925924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45934.800100925924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45934.800100925924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45934.800100925924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45934.800100925924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45934.800100925924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45934.800100925924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45934.800100925924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45934.800100925924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45934.800100925924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45934.800100925924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45934.800100925924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45934.800100925924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45934.800100925924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45934.800100925924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45934.800100925924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45934.800100925924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45934.800100925924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45934.800100925924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45934.800100925924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45934.800100925924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45934.800100925924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45934.800100925924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45934.800100925924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45934.800100925924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45934.800100925924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45934.800100925924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45934.800100925924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45934.800100925924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45934.800100925924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45934.800100925924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45934.800100925924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45934.800100925924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45934.800100925924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45934.800100925924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45934.800100925924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45934.800100925924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45934.800100925924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45934.800100925924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45934.800100925924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45934.800100925924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45934.800100925924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45934.800100925924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45934.800100925924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45934.800100925924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45934.800100925924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45934.800100925924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45934.800100925924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45934.800100925924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45934.800100925924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45934.800100925924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45934.800100925924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45934.800100925924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45934.800100925924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45934.800100925924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45934.800100925924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45934.800100925924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45934.800100925924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45934.800100925924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45934.800100925924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45934.800100925924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45934.800100925924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45934.800100925924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45934.800100925924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45934.800100925924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45934.800100925924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45934.800100925924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45934.800100925924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45934.800100925924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45934.800100925924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45934.800100925924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45934.800100925924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45934.800100925924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45934.800100925924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45934.800100925924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45934.800100925924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45934.800100925924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45934.800100925924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45934.800100925924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45934.800100925924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45934.800100925924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45934.800100925924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45934.800100925924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45934.800100925924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45934.800100925924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45934.800100925924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45934.800100925924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45934.800100925924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45934.800100925924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45934.800100925924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45934.800100925924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45934.800100925924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45934.800100925924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45934.800100925924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45934.800100925924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45934.800100925924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45934.800100925924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45934.800100925924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45934.800100925924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45934.800100925924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45934.800100925924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45934.800100925924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45934.800100925924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45934.800100925924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45934.800100925924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45934.800100925924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45934.800100925924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45934.800100925924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45934.800100925924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45934.800100925924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45934.800100925924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45934.800100925924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45934.800100925924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45934.800100925924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45934.800100925924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45934.800100925924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45934.800100925924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45934.800100925924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45934.800100925924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45934.800100925924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45934.800100925924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45934.800100925924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45934.800100925924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45934.800100925924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45934.800100925924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45934.800100925924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45934.800100925924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45934.800100925924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45934.800100925924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45934.800100925924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45934.800100925924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45934.800100925924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45934.800100925924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45934.800100925924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45934.800100925924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45934.800100925924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45934.800100925924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45934.800100925924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45934.800100925924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45934.800100925924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45934.800100925924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45934.800100925924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45934.800100925924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45934.800100925924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45934.800100925924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45934.800100925924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45934.800100925924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45934.800100925924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45934.800100925924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45934.800100925924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45934.800100925924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45934.800100925924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45934.800100925924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45934.800100925924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45934.800100925924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45934.800100925924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45934.800100925924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45934.800100925924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45934.800100925924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45934.800100925924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45934.800100925924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45934.800100925924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45934.800100925924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45934.800100925924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45934.800100925924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45934.800100925924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45934.800100925924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45934.800100925924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45934.800100925924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45934.800100925924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45934.800100925924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45934.800100925924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45934.800100925924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45934.800100925924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45934.800100925924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45934.800100925924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45934.800100925924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45934.800100925924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45934.800100925924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45934.800100925924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45934.800100925924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45934.800100925924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45934.800100925924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45934.800100925924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45934.800100925924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45934.800100925924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45934.800100925924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45934.800100925924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45934.800100925924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45934.800100925924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45934.800100925924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45934.800100925924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45934.800100925924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45934.800100925924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45934.800100925924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45934.800100925924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45934.800100925924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45934.800100925924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45934.800100925924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45934.800100925924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45934.800100925924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45934.800100925924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45934.800100925924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45934.800100925924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45934.800100925924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45934.800100925924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45934.800100925924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45934.800100925924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45934.800100925924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45934.800100925924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45934.800100925924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45934.800100925924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45934.800100925924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45934.800100925924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45934.800100925924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45934.800100925924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45934.800100925924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45934.800100925924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45934.800100925924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45934.800100925924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45934.800100925924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45934.800100925924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45934.800100925924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45934.800100925924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45934.800100925924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45934.800100925924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45934.800100925924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45934.800100925924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45934.800100925924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45934.800100925924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45934.800100925924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45934.800100925924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45934.800100925924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45934.800100925924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45934.800100925924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45934.800100925924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45934.800100925924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45934.800100925924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45934.800100925924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45934.800100925924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45934.800100925924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45934.800100925924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45934.800100925924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45934.800100925924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45934.800100925924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45934.800100925924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45934.800100925924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45934.800100925924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45934.800100925924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45934.800100925924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45934.800100925924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45934.800100925924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45934.800100925924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45934.800100925924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45934.800100925924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45934.800100925924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45934.800100925924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45934.800100925924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45934.800100925924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45934.800100925924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45934.800100925924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45934.800100925924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45934.800100925924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45934.800100925924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45934.800100925924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45934.800100925924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45934.800100925924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45934.800100925924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45934.800100925924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45934.800100925924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45934.800100925924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45934.800100925924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45934.800100925924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45934.800100925924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45934.800100925924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45934.800100925924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45934.800100925924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45934.800100925924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45934.800100925924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45934.800100925924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45934.800100925924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45934.800100925924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45934.800100925924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45934.800100925924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45934.800100925924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45934.800100925924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45934.800100925924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45934.800100925924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45934.800100925924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45934.800100925924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45934.800100925924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45934.800100925924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45934.800100925924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45934.800100925924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45934.800100925924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45934.800100925924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45934.800100925924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45934.800100925924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45934.800100925924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45934.800100925924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45934.800100925924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45934.800100925924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45934.800100925924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45934.800100925924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45934.800100925924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45934.800100925924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45934.800100925924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45934.800100925924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45934.800100925924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45934.800100925924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45934.800100925924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45934.800100925924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45934.800100925924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45934.800100925924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45934.800100925924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45934.800100925924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45934.800100925924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45934.800100925924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45934.800100925924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45934.800100925924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45934.800100925924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45934.800100925924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45934.800100925924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45934.800100925924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45934.800100925924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45934.800100925924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45934.800100925924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45934.800100925924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45934.800100925924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45934.800100925924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45934.800100925924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45934.800100925924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45934.800100925924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45934.800100925924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45934.800100925924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45934.800100925924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45934.800100925924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45934.800100925924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45934.800100925924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45934.800100925924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45934.800100925924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45934.800100925924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45934.800100925924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45934.800100925924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45934.800100925924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45934.800100925924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45934.800100925924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45934.800100925924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45934.800100925924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45934.800100925924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45934.800100925924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45934.800100925924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45934.800100925924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45934.800100925924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45934.800100925924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45934.800100925924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45934.800100925924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45934.800100925924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45934.800100925924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45934.800100925924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45934.800100925924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45934.800100925924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45934.800100925924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45934.800100925924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45934.800100925924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45934.800100925924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45934.800100925924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45934.800100925924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45934.800100925924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45934.800100925924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45934.800100925924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45934.800100925924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45934.800100925924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45934.800100925924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45934.800100925924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45934.800100925924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45934.800100925924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45934.800100925924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45934.800100925924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45934.800100925924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45934.800100925924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45934.800100925924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45934.800100925924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45934.800100925924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45934.800100925924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45934.800100925924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45934.800100925924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45934.800100925924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45934.800100925924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45934.800100925924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45934.800100925924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45934.800100925924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45934.800100925924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45934.800100925924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45934.800100925924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45934.800100925924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45934.800100925924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45934.800100925924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45934.800100925924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45934.800100925924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45934.800100925924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45934.800100925924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45934.800100925924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45934.800100925924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45934.800100925924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45934.800100925924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45934.800100925924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45934.800100925924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45934.800100925924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45934.800100925924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45934.800100925924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45934.800100925924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45934.800100925924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45934.800100925924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45934.800100925924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45934.800100925924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45934.800100925924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45934.800100925924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45934.800100925924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45934.800100925924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45934.800100925924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45934.800100925924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45934.800100925924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45934.800100925924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45934.800100925924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45934.800100925924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45934.800100925924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45934.800100925924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45934.800100925924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45934.800100925924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45934.800100925924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45934.800100925924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45934.800100925924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45934.800100925924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45934.800100925924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45934.800100925924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45934.800100925924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45934.800100925924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45934.800100925924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45934.800100925924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45934.800100925924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45934.800100925924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45934.800100925924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45934.800100925924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45934.800100925924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45934.800100925924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45934.800100925924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45934.800100925924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45934.800100925924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45934.800100925924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45934.800100925924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45934.800100925924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45934.800100925924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45934.800100925924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45934.800100925924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45934.800100925924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45934.800100925924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45934.800100925924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45934.800100925924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45934.800100925924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45934.800100925924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45934.800100925924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45934.800100925924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45934.800100925924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45934.800100925924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45934.800100925924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45934.800100925924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45934.800100925924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45934.800100925924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45934.800100925924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45934.800100925924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45934.800100925924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45934.800100925924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45934.800100925924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45934.800100925924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45934.800100925924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45934.800100925924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45934.800100925924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45934.800100925924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45934.800100925924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45934.800100925924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45934.800100925924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45934.800100925924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45934.800100925924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45934.800100925924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45934.800100925924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45934.800100925924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45934.800100925924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45934.800100925924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45934.800100925924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45934.800100925924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45934.800100925924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45934.800100925924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45934.800100925924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45934.800100925924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45934.800100925924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45934.800100925924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45934.800100925924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45934.800100925924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45934.800100925924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45934.800100925924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45934.800100925924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45934.800100925924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45934.800100925924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45934.800100925924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45934.800100925924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45934.800100925924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45934.800100925924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45934.800100925924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45934.800100925924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45934.800100925924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45934.800100925924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45934.800100925924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45934.800100925924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45934.800100925924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45934.800100925924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45934.800100925924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45934.800100925924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45934.800100925924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45934.800100925924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45934.800100925924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45934.800100925924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45934.800100925924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45934.800100925924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45934.800100925924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45934.800100925924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45934.800100925924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45934.800100925924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45934.800100925924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45934.800100925924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45934.800100925924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45934.800100925924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45934.800100925924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45934.800100925924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45934.800100925924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45934.800100925924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45934.800100925924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45934.800100925924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45934.800100925924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45934.800100925924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45934.800100925924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45934.800100925924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45934.800100925924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45934.800100925924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45934.800100925924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45934.800100925924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45934.800100925924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45934.800100925924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45934.800100925924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45934.800100925924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45934.800100925924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45934.800100925924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45934.800100925924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45934.800100925924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45934.800100925924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45934.800100925924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45934.800100925924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45934.800100925924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45934.800100925924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45934.800100925924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45934.800100925924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45934.800100925924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45934.800100925924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45934.800100925924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45934.800100925924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45934.800100925924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45934.800100925924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45934.800100925924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45934.800100925924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45934.800100925924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45934.800100925924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45934.800100925924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45934.800100925924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45934.800100925924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45934.800100925924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45934.800100925924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45934.800100925924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45934.800100925924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45934.800100925924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45934.800100925924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45934.800100925924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45934.800100925924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45934.800100925924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45934.800100925924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45934.800100925924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45934.800100925924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45934.800100925924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45934.800100925924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45934.800100925924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45934.800100925924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45934.800100925924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45934.800100925924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45934.800100925924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45934.800100925924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45934.800100925924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45934.800100925924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45934.800100925924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45934.800100925924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45934.800100925924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45934.800100925924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45934.800100925924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45934.800100925924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45934.800100925924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45934.800100925924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45934.800100925924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45934.800100925924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45934.800100925924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45934.800100925924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45934.800100925924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45934.800100925924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45934.800100925924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45934.800100925924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45934.800100925924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45934.800100925924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45934.800100925924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45934.800100925924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45934.800100925924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45934.800100925924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45934.800100925924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45934.800100925924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45934.800100925924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45934.800100925924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45934.800100925924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45934.800100925924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45934.800100925924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45934.800100925924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45934.800100925924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45934.800100925924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45934.800100925924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45934.800100925924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45934.800100925924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45934.800100925924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45934.800100925924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45934.800100925924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45934.800100925924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45934.800100925924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45934.800100925924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45934.800100925924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45934.800100925924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45934.800100925924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45934.800100925924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45934.800100925924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45934.800100925924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45934.800100925924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45934.800100925924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45934.800100925924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45934.800100925924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45934.800100925924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45934.800100925924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45934.800100925924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45934.800100925924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45934.800100925924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45934.800100925924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45934.800100925924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45934.800100925924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45934.800100925924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45934.800100925924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45934.800100925924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45934.800100925924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45934.800100925924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45934.800100925924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45934.800100925924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45934.800100925924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45934.800100925924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45934.800100925924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45934.800100925924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45934.800100925924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45934.800100925924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45934.800100925924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45934.800100925924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45934.800100925924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45934.800100925924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45934.800100925924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45934.800100925924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45934.800100925924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45934.800100925924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45934.800100925924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45934.800100925924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45934.800100925924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45934.800100925924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45934.800100925924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45934.800100925924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45934.800100925924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45934.800100925924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45934.800100925924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45934.800100925924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45934.800100925924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45934.800100925924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45934.800100925924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45934.800100925924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45934.800100925924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45934.800100925924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45934.800100925924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45934.800100925924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45934.800100925924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45934.800100925924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45934.800100925924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45934.800100925924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45934.800100925924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45934.800100925924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45934.800100925924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45934.800100925924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45934.800100925924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45934.800100925924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45934.800100925924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45934.800100925924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45934.800100925924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45934.800100925924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45934.800100925924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45934.800100925924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45934.800100925924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45934.800100925924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45934.800100925924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45934.800100925924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45934.800100925924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45934.800100925924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45934.800100925924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45934.800100925924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45934.800100925924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45934.800100925924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45934.800100925924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45934.800100925924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45934.800100925924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45934.800100925924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45934.800100925924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45934.800100925924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45934.800100925924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45934.800100925924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45934.800100925924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45934.800100925924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45934.800100925924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45934.800100925924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45934.800100925924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45934.800100925924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45934.800100925924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45934.800100925924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45934.800100925924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45934.800100925924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45934.800100925924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45934.800100925924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45934.800100925924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45934.800100925924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45934.800100925924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45934.800100925924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45934.800100925924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45934.800100925924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45934.800100925924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45934.800100925924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45934.800100925924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45934.800100925924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45934.800100925924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45934.800100925924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45934.800100925924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45934.800100925924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45934.800100925924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45934.800100925924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45934.800100925924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45934.800100925924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45934.800100925924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45934.800100925924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45934.800100925924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45934.800100925924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45934.800100925924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45934.800100925924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45934.800100925924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45934.800100925924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45934.800100925924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45934.800100925924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45934.800100925924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45934.800100925924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45934.800100925924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45934.800100925924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45934.800100925924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45934.800100925924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45934.800100925924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45934.800100925924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45934.800100925924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45934.800100925924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45934.800100925924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45934.800100925924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45934.800100925924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45934.800100925924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45934.800100925924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45934.800100925924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45934.800100925924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45934.800100925924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45934.800100925924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45934.800100925924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45934.800100925924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45934.800100925924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45934.800100925924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45934.800100925924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45934.800100925924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45934.800100925924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45934.800100925924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45934.800100925924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45934.800100925924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45934.800100925924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45934.800100925924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45934.800100925924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45934.800100925924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45934.800100925924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45934.800100925924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45934.800100925924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45934.800100925924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45934.800100925924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45934.800100925924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45934.800100925924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45934.800100925924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45934.800100925924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45934.800100925924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45934.800100925924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45934.800100925924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45934.800100925924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45934.800100925924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45934.800100925924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45934.800100925924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45934.800100925924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45934.800100925924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45934.800100925924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45934.800100925924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45934.800100925924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45934.800100925924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45934.800100925924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45934.800100925924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45934.800100925924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45934.800100925924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45934.800100925924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45934.800100925924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45934.800100925924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45934.800100925924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45934.800100925924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45934.800100925924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45934.800100925924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45934.800100925924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45934.800100925924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45934.800100925924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45934.800100925924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45934.800100925924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45934.800100925924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45934.800100925924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45934.800100925924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45934.800100925924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45934.800100925924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45934.800100925924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45934.800100925924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45934.800100925924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45934.800100925924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45934.800100925924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45934.800100925924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45934.800100925924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45934.800100925924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45934.800100925924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45934.800100925924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45934.800100925924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45934.800100925924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45934.800100925924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45934.800100925924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45934.800100925924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45934.800100925924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45934.800100925924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45934.800100925924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45934.800100925924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45934.800100925924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45934.800100925924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45934.800100925924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45934.800100925924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45934.800100925924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45934.800100925924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45934.800100925924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45934.800100925924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45934.800100925924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45934.800100925924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45934.800100925924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45934.800100925924</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231.31938333332801</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3.9098231481475523</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3</v>
      </c>
      <c r="D4" s="107" t="s">
        <v>36308</v>
      </c>
      <c r="E4" s="112" t="s">
        <v>39045</v>
      </c>
      <c r="F4" s="113">
        <v>45934.702430555553</v>
      </c>
      <c r="G4" s="114">
        <f ca="1">IFERROR(NOW()-F4,"")</f>
        <v>9.7670370370906312E-2</v>
      </c>
      <c r="H4" s="113">
        <v>45934.712175925924</v>
      </c>
      <c r="I4" s="110" t="str">
        <f>IFERROR(VLOOKUP(D4,DB!A:F,6,0),"")</f>
        <v>Generator-SG</v>
      </c>
      <c r="J4" s="110" t="str">
        <f>IFERROR(VLOOKUP(D4,DB!A:G,7,0),"")</f>
        <v>Dead</v>
      </c>
      <c r="K4" s="115" t="s">
        <v>39062</v>
      </c>
      <c r="L4" s="107" t="str">
        <f>IFERROR(VLOOKUP(D4,DB!A:I,9,0),"")</f>
        <v>Latis</v>
      </c>
    </row>
    <row r="5" spans="1:16" ht="15" customHeight="1">
      <c r="A5" s="110"/>
      <c r="B5" s="110" t="str">
        <f>IFERROR(VLOOKUP(D5,DB!A:K,11,0),"")</f>
        <v/>
      </c>
      <c r="C5" s="111"/>
      <c r="D5" s="107"/>
      <c r="E5" s="112"/>
      <c r="F5" s="113"/>
      <c r="G5" s="114">
        <f ca="1">IFERROR(NOW()-F5,"")</f>
        <v>45934.800100925924</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45934.800100925924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45934.800100925924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45934.800100925924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45934.800100925924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45934.800100925924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45934.800100925924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45934.800100925924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45934.800100925924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45934.800100925924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45934.800100925924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45934.800100925924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45934.800100925924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45934.800100925924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45934.800100925924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45934.800100925924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45934.800100925924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45934.800100925924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45934.800100925924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45934.800100925924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45934.800100925924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45934.800100925924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45934.800100925924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45934.800100925924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45934.800100925924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45934.800100925924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45934.800100925924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45934.800100925924</v>
      </c>
      <c r="H32" s="113"/>
      <c r="I32" s="110" t="str">
        <f>IFERROR(VLOOKUP(D32,DB!A:F,6,0),"")</f>
        <v/>
      </c>
      <c r="J32" s="110" t="str">
        <f>IFERROR(VLOOKUP(D32,DB!A:G,7,0),"")</f>
        <v/>
      </c>
      <c r="K32" s="115"/>
      <c r="L32" s="107" t="str">
        <f>IFERROR(VLOOKUP(D32,DB!A:I,9,0),"")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4"/>
  <sheetViews>
    <sheetView tabSelected="1" workbookViewId="0">
      <selection activeCell="C4" sqref="C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42.968040740735887</v>
      </c>
      <c r="H2" s="38">
        <v>45891.790393518517</v>
      </c>
      <c r="I2" s="37" t="str">
        <f>IFERROR(VLOOKUP(D2,DB!A:F,6,0),"")</f>
        <v>Generator-SG</v>
      </c>
      <c r="J2" s="37" t="str">
        <f>IFERROR(VLOOKUP(D2,DB!A:G,7,0),"")</f>
        <v>Vandalized</v>
      </c>
      <c r="K2" s="37" t="s">
        <v>39064</v>
      </c>
      <c r="L2" s="37" t="str">
        <f>IFERROR(VLOOKUP(D2,DB!A:I,9,0),"")</f>
        <v>Latis</v>
      </c>
      <c r="M2" s="136"/>
    </row>
    <row r="3" spans="1:13" ht="30.75">
      <c r="A3" s="37" t="s">
        <v>39065</v>
      </c>
      <c r="B3" s="37" t="str">
        <f>IFERROR(VLOOKUP(D3,DB!A:K,11,0),"")</f>
        <v>R5</v>
      </c>
      <c r="C3" s="37">
        <v>1</v>
      </c>
      <c r="D3" s="37" t="s">
        <v>31295</v>
      </c>
      <c r="E3" s="37" t="s">
        <v>39045</v>
      </c>
      <c r="F3" s="38">
        <v>45926.188877314817</v>
      </c>
      <c r="G3" s="39">
        <f ca="1">IFERROR(NOW()-F3,"-")</f>
        <v>8.6112236111075617</v>
      </c>
      <c r="H3" s="38">
        <v>45926.158159722225</v>
      </c>
      <c r="I3" s="37" t="str">
        <f>IFERROR(VLOOKUP(D3,DB!A:F,6,0),"")</f>
        <v>SCECO</v>
      </c>
      <c r="J3" s="37" t="str">
        <f>IFERROR(VLOOKUP(D3,DB!A:G,7,0),"")</f>
        <v>Good</v>
      </c>
      <c r="K3" s="37" t="s">
        <v>39066</v>
      </c>
      <c r="L3" s="37" t="str">
        <f>IFERROR(VLOOKUP(D3,DB!A:I,9,0),"")</f>
        <v>Latis</v>
      </c>
      <c r="M3" s="136"/>
    </row>
    <row r="4" spans="1:13" ht="15">
      <c r="A4" s="37" t="s">
        <v>39067</v>
      </c>
      <c r="B4" s="37" t="str">
        <f>IFERROR(VLOOKUP(D4,DB!A:K,11,0),"")</f>
        <v>R5</v>
      </c>
      <c r="C4" s="37">
        <v>1</v>
      </c>
      <c r="D4" s="37" t="s">
        <v>36257</v>
      </c>
      <c r="E4" s="37" t="s">
        <v>38964</v>
      </c>
      <c r="F4" s="38">
        <v>45934.791273148148</v>
      </c>
      <c r="G4" s="39">
        <f ca="1">IFERROR(NOW()-F4,"-")</f>
        <v>8.827777775877621E-3</v>
      </c>
      <c r="H4" s="38">
        <v>45934.78502314815</v>
      </c>
      <c r="I4" s="37" t="str">
        <f>IFERROR(VLOOKUP(D4,DB!A:F,6,0),"")</f>
        <v>Generator-SG</v>
      </c>
      <c r="J4" s="37" t="str">
        <f>IFERROR(VLOOKUP(D4,DB!A:G,7,0),"")</f>
        <v>Dead</v>
      </c>
      <c r="K4" s="37"/>
      <c r="L4" s="37" t="str">
        <f>IFERROR(VLOOKUP(D4,DB!A:I,9,0),"")</f>
        <v>Latis</v>
      </c>
      <c r="M4" s="136"/>
    </row>
    <row r="5" spans="1:13" ht="15">
      <c r="A5" s="37"/>
      <c r="B5" s="37" t="str">
        <f>IFERROR(VLOOKUP(D5,DB!A:K,11,0),"")</f>
        <v/>
      </c>
      <c r="C5" s="37"/>
      <c r="D5" s="37"/>
      <c r="E5" s="37"/>
      <c r="F5" s="38"/>
      <c r="G5" s="39">
        <f ca="1">IFERROR(NOW()-F5,"-")</f>
        <v>45934.800100925924</v>
      </c>
      <c r="H5" s="38"/>
      <c r="I5" s="37" t="str">
        <f>IFERROR(VLOOKUP(D5,DB!A:F,6,0),"")</f>
        <v/>
      </c>
      <c r="J5" s="37" t="str">
        <f>IFERROR(VLOOKUP(D5,DB!A:G,7,0),"")</f>
        <v/>
      </c>
      <c r="K5" s="37"/>
      <c r="L5" s="37" t="str">
        <f>IFERROR(VLOOKUP(D5,DB!A:I,9,0),"")</f>
        <v/>
      </c>
      <c r="M5" s="136"/>
    </row>
    <row r="6" spans="1:13" ht="15.75">
      <c r="A6" s="37"/>
      <c r="B6" s="37" t="str">
        <f>IFERROR(VLOOKUP(D6,DB!A:K,11,0),"")</f>
        <v/>
      </c>
      <c r="C6" s="37"/>
      <c r="D6" s="141"/>
      <c r="E6" s="37"/>
      <c r="F6" s="38"/>
      <c r="G6" s="39">
        <f ca="1">IFERROR(NOW()-F6,"-")</f>
        <v>45934.800100925924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45934.800100925924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45934.800100925924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45934.800100925924</v>
      </c>
      <c r="H9" s="38"/>
      <c r="I9" s="37" t="str">
        <f>IFERROR(VLOOKUP(D9,DB!A:F,6,0),"")</f>
        <v/>
      </c>
      <c r="J9" s="37" t="str">
        <f>IFERROR(VLOOKUP(D9,DB!A:G,7,0),"")</f>
        <v/>
      </c>
      <c r="K9" s="37"/>
      <c r="L9" s="37" t="str">
        <f>IFERROR(VLOOKUP(D9,DB!A:I,9,0),"")</f>
        <v/>
      </c>
      <c r="M9" s="136"/>
    </row>
    <row r="10" spans="1:13" ht="15.75">
      <c r="A10" s="37"/>
      <c r="B10" s="37" t="str">
        <f>IFERROR(VLOOKUP(D10,DB!A:K,11,0),"")</f>
        <v/>
      </c>
      <c r="C10" s="37"/>
      <c r="D10" s="141"/>
      <c r="E10" s="37"/>
      <c r="F10" s="38"/>
      <c r="G10" s="39">
        <f ca="1">IFERROR(NOW()-F10,"-")</f>
        <v>45934.800100925924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45934.800100925924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45934.800100925924</v>
      </c>
      <c r="H12" s="38"/>
      <c r="I12" s="37" t="str">
        <f>IFERROR(VLOOKUP(D12,DB!A:F,6,0),"")</f>
        <v/>
      </c>
      <c r="J12" s="37" t="str">
        <f>IFERROR(VLOOKUP(D12,DB!A:G,7,0),"")</f>
        <v/>
      </c>
      <c r="K12" s="37"/>
      <c r="L12" s="37" t="str">
        <f>IFERROR(VLOOKUP(D12,DB!A:I,9,0),"")</f>
        <v/>
      </c>
      <c r="M12" s="136"/>
    </row>
    <row r="13" spans="1:13" ht="15">
      <c r="A13" s="37"/>
      <c r="B13" s="37" t="str">
        <f>IFERROR(VLOOKUP(D13,DB!A:K,11,0),"")</f>
        <v/>
      </c>
      <c r="C13" s="37"/>
      <c r="D13"/>
      <c r="E13" s="37"/>
      <c r="F13" s="38"/>
      <c r="G13" s="39">
        <f ca="1">IFERROR(NOW()-F13,"-")</f>
        <v>45934.800100925924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45934.800100925924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45934.800100925924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45934.800100925924</v>
      </c>
      <c r="H16" s="38"/>
      <c r="I16" s="37" t="str">
        <f>IFERROR(VLOOKUP(D16,DB!A:F,6,0),"")</f>
        <v/>
      </c>
      <c r="J16" s="37" t="str">
        <f>IFERROR(VLOOKUP(D16,DB!A:G,7,0),"")</f>
        <v/>
      </c>
      <c r="K16" s="37"/>
      <c r="L16" s="37" t="str">
        <f>IFERROR(VLOOKUP(D16,DB!A:I,9,0),"")</f>
        <v/>
      </c>
      <c r="M16" s="136"/>
    </row>
    <row r="17" spans="1:13" ht="15">
      <c r="A17" s="92"/>
      <c r="B17" s="92" t="str">
        <f>IFERROR(VLOOKUP(D17,DB!A:K,11,0),"")</f>
        <v/>
      </c>
      <c r="C17" s="92"/>
      <c r="D17" s="92"/>
      <c r="E17" s="92"/>
      <c r="F17" s="134"/>
      <c r="G17" s="135">
        <f ca="1">IFERROR(NOW()-F17,"-")</f>
        <v>45934.800100925924</v>
      </c>
      <c r="H17" s="134"/>
      <c r="I17" s="92" t="str">
        <f>IFERROR(VLOOKUP(D17,DB!A:F,6,0),"")</f>
        <v/>
      </c>
      <c r="J17" s="92" t="str">
        <f>IFERROR(VLOOKUP(D17,DB!A:G,7,0),"")</f>
        <v/>
      </c>
      <c r="K17" s="92"/>
      <c r="L17" s="92" t="str">
        <f>IFERROR(VLOOKUP(D17,DB!A:I,9,0),"")</f>
        <v/>
      </c>
      <c r="M17" s="136"/>
    </row>
    <row r="18" spans="1:13" ht="15">
      <c r="A18" s="37"/>
      <c r="B18" s="37" t="str">
        <f>IFERROR(VLOOKUP(D18,DB!A:K,11,0),"")</f>
        <v/>
      </c>
      <c r="C18" s="37"/>
      <c r="D18" s="37"/>
      <c r="E18" s="37"/>
      <c r="F18" s="38"/>
      <c r="G18" s="39">
        <f ca="1">IFERROR(NOW()-F18,"-")</f>
        <v>45934.800100925924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45934.800100925924</v>
      </c>
      <c r="H19" s="38"/>
      <c r="I19" s="37" t="str">
        <f>IFERROR(VLOOKUP(D19,DB!A:F,6,0),"")</f>
        <v/>
      </c>
      <c r="J19" s="37" t="str">
        <f>IFERROR(VLOOKUP(D19,DB!A:G,7,0),"")</f>
        <v/>
      </c>
      <c r="K19" s="37"/>
      <c r="L19" s="37" t="str">
        <f>IFERROR(VLOOKUP(D19,DB!A:I,9,0),"")</f>
        <v/>
      </c>
      <c r="M19" s="136"/>
    </row>
    <row r="20" spans="1:13" ht="15.75">
      <c r="A20" s="37"/>
      <c r="B20" s="37" t="str">
        <f>IFERROR(VLOOKUP(D20,DB!A:K,11,0),"")</f>
        <v/>
      </c>
      <c r="C20" s="37"/>
      <c r="D20" s="141"/>
      <c r="E20" s="37"/>
      <c r="F20" s="38"/>
      <c r="G20" s="39">
        <f ca="1">IFERROR(NOW()-F20,"-")</f>
        <v>45934.800100925924</v>
      </c>
      <c r="H20" s="38"/>
      <c r="I20" s="37" t="str">
        <f>IFERROR(VLOOKUP(D20,DB!A:F,6,0),"")</f>
        <v/>
      </c>
      <c r="J20" s="37" t="str">
        <f>IFERROR(VLOOKUP(D20,DB!A:G,7,0),"")</f>
        <v/>
      </c>
      <c r="K20" s="37"/>
      <c r="L20" s="37" t="str">
        <f>IFERROR(VLOOKUP(D20,DB!A:I,9,0),"")</f>
        <v/>
      </c>
      <c r="M20" s="136"/>
    </row>
    <row r="21" spans="1:13" ht="30.75">
      <c r="A21" s="37"/>
      <c r="B21" s="37" t="str">
        <f>IFERROR(VLOOKUP(D21,DB!A:K,11,0),"")</f>
        <v/>
      </c>
      <c r="C21" s="37"/>
      <c r="D21" s="37"/>
      <c r="E21" s="37"/>
      <c r="F21" s="38"/>
      <c r="G21" s="39">
        <f ca="1">IFERROR(NOW()-F21,"-")</f>
        <v>45934.800100925924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45934.800100925924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45934.800100925924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45934.800100925924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45934.800100925924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45934.800100925924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45934.800100925924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45934.800100925924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45934.800100925924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45934.800100925924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45934.800100925924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45934.800100925924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45934.800100925924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45934.800100925924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45934.800100925924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45934.800100925924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45934.800100925924</v>
      </c>
      <c r="H37" s="38"/>
      <c r="I37" s="37" t="str">
        <f>IFERROR(VLOOKUP(D37,DB!A:F,6,0),"")</f>
        <v/>
      </c>
      <c r="J37" s="37" t="str">
        <f>IFERROR(VLOOKUP(D37,DB!A:G,7,0),"")</f>
        <v/>
      </c>
      <c r="K37" s="37"/>
      <c r="L37" s="37" t="str">
        <f>IFERROR(VLOOKUP(D37,DB!A:I,9,0),"")</f>
        <v/>
      </c>
      <c r="M37" s="136"/>
    </row>
    <row r="38" spans="1:13" ht="15">
      <c r="A38" s="37"/>
      <c r="B38" s="37" t="str">
        <f>IFERROR(VLOOKUP(D38,DB!A:K,11,0),"")</f>
        <v/>
      </c>
      <c r="C38" s="37"/>
      <c r="D38"/>
      <c r="E38" s="37"/>
      <c r="F38" s="38"/>
      <c r="G38" s="39">
        <f ca="1">IFERROR(NOW()-F38,"-")</f>
        <v>45934.800100925924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45934.800100925924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45934.800100925924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45934.800100925924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45934.800100925924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45934.800100925924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45934.800100925924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45934.800100925924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45934.800100925924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45934.800100925924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45934.800100925924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45934.800100925924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45934.800100925924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45934.800100925924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45934.800100925924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45934.800100925924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45934.800100925924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45934.800100925924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45934.800100925924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45934.800100925924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45934.800100925924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45934.800100925924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45934.800100925924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45934.800100925924</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45934.800100925924</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45934.800100925924</v>
      </c>
      <c r="H63" s="38"/>
      <c r="I63" s="37" t="str">
        <f>IFERROR(VLOOKUP(D63,DB!A:F,6,0),"")</f>
        <v/>
      </c>
      <c r="J63" s="37" t="str">
        <f>IFERROR(VLOOKUP(D63,DB!A:G,7,0),"")</f>
        <v/>
      </c>
      <c r="K63" s="37"/>
      <c r="L63" s="37" t="str">
        <f>IFERROR(VLOOKUP(D63,DB!A:I,9,0),"")</f>
        <v/>
      </c>
      <c r="M63" s="136"/>
    </row>
    <row r="64" spans="1:13" ht="15">
      <c r="A64" s="92"/>
      <c r="B64" s="92" t="str">
        <f>IFERROR(VLOOKUP(D64,DB!A:K,11,0),"")</f>
        <v/>
      </c>
      <c r="C64" s="92"/>
      <c r="D64" s="92"/>
      <c r="E64" s="92"/>
      <c r="F64" s="134"/>
      <c r="G64" s="135">
        <f ca="1">IFERROR(NOW()-F64,"-")</f>
        <v>45934.800100925924</v>
      </c>
      <c r="H64" s="134"/>
      <c r="I64" s="92" t="str">
        <f>IFERROR(VLOOKUP(D64,DB!A:F,6,0),"")</f>
        <v/>
      </c>
      <c r="J64" s="92" t="str">
        <f>IFERROR(VLOOKUP(D64,DB!A:G,7,0),"")</f>
        <v/>
      </c>
      <c r="K64" s="92"/>
      <c r="L64" s="92" t="str">
        <f>IFERROR(VLOOKUP(D64,DB!A:I,9,0),"")</f>
        <v/>
      </c>
      <c r="M64" s="136"/>
    </row>
    <row r="65" spans="1:12" ht="15">
      <c r="A65" s="92"/>
      <c r="B65" s="92" t="str">
        <f>IFERROR(VLOOKUP(D65,DB!A:K,11,0),"")</f>
        <v/>
      </c>
      <c r="C65" s="92"/>
      <c r="D65" s="92"/>
      <c r="E65" s="92"/>
      <c r="F65" s="134"/>
      <c r="G65" s="135">
        <f ca="1">IFERROR(NOW()-F65,"-")</f>
        <v>45934.800100925924</v>
      </c>
      <c r="H65" s="134"/>
      <c r="I65" s="92" t="str">
        <f>IFERROR(VLOOKUP(D65,DB!A:F,6,0),"")</f>
        <v/>
      </c>
      <c r="J65" s="92" t="str">
        <f>IFERROR(VLOOKUP(D65,DB!A:G,7,0),"")</f>
        <v/>
      </c>
      <c r="K65" s="92"/>
      <c r="L65" s="92" t="str">
        <f>IFERROR(VLOOKUP(D65,DB!A:I,9,0),"")</f>
        <v/>
      </c>
    </row>
    <row r="66" spans="1:12" ht="15">
      <c r="A66" s="37"/>
      <c r="B66" s="37" t="str">
        <f>IFERROR(VLOOKUP(D66,DB!A:K,11,0),"")</f>
        <v/>
      </c>
      <c r="C66" s="37"/>
      <c r="D66" s="37"/>
      <c r="E66" s="37"/>
      <c r="F66" s="38"/>
      <c r="G66" s="39">
        <f ca="1">IFERROR(NOW()-F66,"-")</f>
        <v>45934.800100925924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45934.800100925924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45934.800100925924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45934.800100925924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45934.800100925924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45934.800100925924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45934.800100925924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45934.800100925924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45934.800100925924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45934.800100925924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45934.800100925924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45934.800100925924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45934.800100925924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45934.800100925924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45934.800100925924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45934.800100925924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45934.800100925924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45934.800100925924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45934.800100925924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45934.800100925924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45934.800100925924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45934.800100925924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45934.800100925924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45934.800100925924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45934.800100925924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45934.800100925924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45934.800100925924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45934.800100925924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45934.800100925924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45934.800100925924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45934.800100925924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45934.800100925924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45934.800100925924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45934.800100925924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45934.800100925924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45934.800100925924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45934.800100925924</v>
      </c>
      <c r="H102" s="38"/>
      <c r="I102" s="37" t="str">
        <f>IFERROR(VLOOKUP(D102,DB!A:F,6,0),"")</f>
        <v/>
      </c>
      <c r="J102" s="37" t="str">
        <f>IFERROR(VLOOKUP(D102,DB!A:G,7,0),"")</f>
        <v/>
      </c>
      <c r="K102" s="37"/>
      <c r="L102" s="37" t="str">
        <f>IFERROR(VLOOKUP(D102,DB!A:I,9,0),"")</f>
        <v/>
      </c>
    </row>
    <row r="103" spans="1:12" ht="15">
      <c r="A103" s="92"/>
      <c r="B103" s="92" t="str">
        <f>IFERROR(VLOOKUP(D103,DB!A:K,11,0),"")</f>
        <v/>
      </c>
      <c r="C103" s="92"/>
      <c r="D103" s="92"/>
      <c r="E103" s="92"/>
      <c r="F103" s="134"/>
      <c r="G103" s="135">
        <f ca="1">IFERROR(NOW()-F103,"-")</f>
        <v>45934.800100925924</v>
      </c>
      <c r="H103" s="134"/>
      <c r="I103" s="92" t="str">
        <f>IFERROR(VLOOKUP(D103,DB!A:F,6,0),"")</f>
        <v/>
      </c>
      <c r="J103" s="92" t="str">
        <f>IFERROR(VLOOKUP(D103,DB!A:G,7,0),"")</f>
        <v/>
      </c>
      <c r="K103" s="92"/>
      <c r="L103" s="92" t="str">
        <f>IFERROR(VLOOKUP(D103,DB!A:I,9,0),"")</f>
        <v/>
      </c>
    </row>
    <row r="104" spans="1:12" ht="15">
      <c r="A104" s="37"/>
      <c r="B104" s="37" t="str">
        <f>IFERROR(VLOOKUP(D104,DB!A:K,11,0),"")</f>
        <v/>
      </c>
      <c r="C104" s="37"/>
      <c r="D104" s="37"/>
      <c r="E104" s="37"/>
      <c r="F104" s="38"/>
      <c r="G104" s="39">
        <f ca="1">IFERROR(NOW()-F104,"-")</f>
        <v>45934.800100925924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45934.800100925924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45934.800100925924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45934.800100925924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45934.800100925924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45934.800100925924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45934.800100925924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45934.800100925924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45934.800100925924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45934.800100925924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45934.800100925924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45934.800100925924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45934.800100925924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45934.800100925924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45934.800100925924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45934.800100925924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45934.800100925924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45934.800100925924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45934.800100925924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45934.800100925924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45934.800100925924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45934.800100925924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45934.800100925924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45934.800100925924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45934.800100925924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45934.800100925924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45934.800100925924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45934.800100925924</v>
      </c>
      <c r="H131" s="38"/>
      <c r="I131" s="37" t="str">
        <f>IFERROR(VLOOKUP(D131,DB!A:F,6,0),"")</f>
        <v/>
      </c>
      <c r="J131" s="37" t="str">
        <f>IFERROR(VLOOKUP(D131,DB!A:G,7,0),"")</f>
        <v/>
      </c>
      <c r="K131" s="37"/>
      <c r="L131" s="37" t="str">
        <f>IFERROR(VLOOKUP(D131,DB!A:I,9,0),"")</f>
        <v/>
      </c>
    </row>
    <row r="132" spans="1:12" ht="15">
      <c r="A132" s="92"/>
      <c r="B132" s="92" t="str">
        <f>IFERROR(VLOOKUP(D132,DB!A:K,11,0),"")</f>
        <v/>
      </c>
      <c r="C132" s="92"/>
      <c r="D132" s="92"/>
      <c r="E132" s="92"/>
      <c r="F132" s="134"/>
      <c r="G132" s="135">
        <f ca="1">IFERROR(NOW()-F132,"-")</f>
        <v>45934.800100925924</v>
      </c>
      <c r="H132" s="134"/>
      <c r="I132" s="92" t="str">
        <f>IFERROR(VLOOKUP(D132,DB!A:F,6,0),"")</f>
        <v/>
      </c>
      <c r="J132" s="92" t="str">
        <f>IFERROR(VLOOKUP(D132,DB!A:G,7,0),"")</f>
        <v/>
      </c>
      <c r="K132" s="92"/>
      <c r="L132" s="92" t="str">
        <f>IFERROR(VLOOKUP(D132,DB!A:I,9,0),"")</f>
        <v/>
      </c>
    </row>
    <row r="133" spans="1:12" ht="15">
      <c r="A133" s="37"/>
      <c r="B133" s="37" t="str">
        <f>IFERROR(VLOOKUP(D133,DB!A:K,11,0),"")</f>
        <v/>
      </c>
      <c r="C133" s="37"/>
      <c r="D133" s="37"/>
      <c r="E133" s="37"/>
      <c r="F133" s="38"/>
      <c r="G133" s="39">
        <f ca="1">IFERROR(NOW()-F133,"-")</f>
        <v>45934.800100925924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45934.800100925924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45934.800100925924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45934.800100925924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45934.800100925924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45934.800100925924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45934.800100925924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45934.800100925924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45934.800100925924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45934.800100925924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45934.800100925924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45934.800100925924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45934.800100925924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45934.800100925924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45934.800100925924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45934.800100925924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45934.800100925924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45934.800100925924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45934.800100925924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45934.800100925924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45934.800100925924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45934.800100925924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45934.800100925924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45934.800100925924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45934.800100925924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45934.800100925924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45934.800100925924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45934.800100925924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45934.800100925924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45934.800100925924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45934.800100925924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45934.800100925924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45934.800100925924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45934.800100925924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45934.800100925924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45934.800100925924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45934.800100925924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45934.800100925924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45934.800100925924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45934.800100925924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45934.800100925924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45934.800100925924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45934.800100925924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45934.800100925924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45934.800100925924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45934.800100925924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45934.800100925924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45934.800100925924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45934.800100925924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45934.800100925924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45934.800100925924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45934.800100925924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45934.800100925924</v>
      </c>
      <c r="H185" s="38"/>
      <c r="I185" s="37" t="str">
        <f>IFERROR(VLOOKUP(D185,DB!A:F,6,0),"")</f>
        <v/>
      </c>
      <c r="J185" s="37" t="str">
        <f>IFERROR(VLOOKUP(D185,DB!A:G,7,0),"")</f>
        <v/>
      </c>
      <c r="K185" s="37"/>
      <c r="L185" s="37" t="str">
        <f>IFERROR(VLOOKUP(D185,DB!A:I,9,0),"")</f>
        <v/>
      </c>
    </row>
    <row r="186" spans="1:12" ht="15">
      <c r="A186" s="92"/>
      <c r="B186" s="92" t="str">
        <f>IFERROR(VLOOKUP(D186,DB!A:K,11,0),"")</f>
        <v/>
      </c>
      <c r="C186" s="92"/>
      <c r="D186" s="92"/>
      <c r="E186" s="92"/>
      <c r="F186" s="134"/>
      <c r="G186" s="135">
        <f ca="1">IFERROR(NOW()-F186,"-")</f>
        <v>45934.800100925924</v>
      </c>
      <c r="H186" s="134"/>
      <c r="I186" s="92" t="str">
        <f>IFERROR(VLOOKUP(D186,DB!A:F,6,0),"")</f>
        <v/>
      </c>
      <c r="J186" s="92" t="str">
        <f>IFERROR(VLOOKUP(D186,DB!A:G,7,0),"")</f>
        <v/>
      </c>
      <c r="K186" s="92"/>
      <c r="L186" s="92" t="str">
        <f>IFERROR(VLOOKUP(D186,DB!A:I,9,0),"")</f>
        <v/>
      </c>
    </row>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3" ht="15"/>
    <row r="464" ht="15"/>
    <row r="465" ht="15"/>
    <row r="466" ht="15"/>
    <row r="467" ht="15"/>
    <row r="468" ht="15"/>
    <row r="469" ht="15"/>
    <row r="470"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5" ht="15"/>
    <row r="506" ht="15"/>
    <row r="507" ht="15"/>
    <row r="508" ht="15"/>
    <row r="509" ht="15"/>
    <row r="510" ht="15"/>
    <row r="511" ht="15"/>
    <row r="512" ht="15"/>
    <row r="513" ht="15"/>
    <row r="514" ht="15"/>
    <row r="516" ht="15"/>
    <row r="517" ht="15"/>
    <row r="518" ht="15"/>
    <row r="521" ht="15"/>
    <row r="522" ht="15"/>
    <row r="523" ht="15"/>
    <row r="524"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6" ht="15"/>
    <row r="837" ht="15"/>
    <row r="838" ht="15"/>
    <row r="839" ht="15"/>
    <row r="840" ht="15"/>
    <row r="841" ht="15"/>
    <row r="845" ht="15"/>
    <row r="846" ht="15"/>
    <row r="856" ht="15"/>
    <row r="861" ht="15"/>
    <row r="872" ht="15"/>
    <row r="873" ht="15"/>
    <row r="880" ht="15"/>
    <row r="881" ht="15"/>
    <row r="885" ht="15"/>
    <row r="886" ht="15"/>
    <row r="887" ht="15"/>
    <row r="894" ht="15"/>
    <row r="895" ht="15"/>
    <row r="896" ht="15"/>
    <row r="897" ht="15"/>
    <row r="899" ht="15"/>
    <row r="900" ht="15"/>
    <row r="901" ht="15"/>
    <row r="904" ht="15"/>
    <row r="905" ht="15"/>
    <row r="906" ht="15"/>
    <row r="907" ht="15"/>
    <row r="909" ht="15"/>
    <row r="910" ht="15"/>
    <row r="911" ht="15"/>
    <row r="912" ht="15"/>
    <row r="913" ht="15"/>
    <row r="914" ht="15"/>
    <row r="916" ht="15"/>
    <row r="917" ht="15"/>
    <row r="919" ht="15"/>
    <row r="920" ht="15"/>
    <row r="922" ht="15"/>
    <row r="923" ht="15"/>
    <row r="924" ht="15"/>
    <row r="926" ht="15"/>
    <row r="927" ht="15"/>
    <row r="928" ht="15"/>
    <row r="929" ht="15"/>
    <row r="930" ht="15"/>
    <row r="934" ht="15"/>
    <row r="935" ht="15"/>
    <row r="936" ht="15"/>
    <row r="937" ht="15"/>
    <row r="940" ht="15"/>
    <row r="941" ht="15"/>
    <row r="944" ht="15"/>
    <row r="985" ht="15"/>
    <row r="986" ht="15"/>
    <row r="989" ht="15"/>
    <row r="990" ht="15"/>
    <row r="997" ht="15"/>
    <row r="998" ht="15"/>
    <row r="1001" ht="15"/>
    <row r="1003" ht="15"/>
    <row r="1005" ht="15"/>
    <row r="1006" ht="15"/>
    <row r="1007" ht="15"/>
    <row r="1010" ht="15"/>
    <row r="1011" ht="15"/>
    <row r="1013" ht="15"/>
    <row r="1016" ht="15"/>
    <row r="1017" ht="15"/>
    <row r="1019" ht="15"/>
    <row r="1020" ht="15"/>
    <row r="1021" ht="15"/>
    <row r="1022" ht="15"/>
    <row r="1023" ht="15"/>
    <row r="1026" ht="15"/>
    <row r="1027" ht="15"/>
    <row r="1028" ht="15"/>
    <row r="1029" ht="15"/>
    <row r="1030" ht="15"/>
    <row r="1031" ht="15"/>
    <row r="1033" ht="15"/>
    <row r="1035" ht="15"/>
    <row r="1037" ht="15"/>
    <row r="1038" ht="15"/>
    <row r="1039" ht="15"/>
    <row r="1041" ht="15"/>
    <row r="1042" ht="15"/>
    <row r="1043" ht="15"/>
    <row r="1044" ht="15"/>
    <row r="1045" ht="15"/>
    <row r="1046" ht="15"/>
    <row r="1047" ht="15"/>
    <row r="1049" ht="15"/>
    <row r="1050" ht="15"/>
    <row r="1051" ht="15"/>
    <row r="1056" ht="15"/>
    <row r="1057" ht="15"/>
    <row r="1061" ht="15"/>
    <row r="1062" ht="15"/>
    <row r="1063" ht="15"/>
    <row r="1066" ht="15"/>
    <row r="1068" ht="15"/>
    <row r="1072" ht="15"/>
    <row r="1076" ht="15"/>
    <row r="1082" ht="15"/>
    <row r="1083" ht="15"/>
    <row r="1085" ht="15"/>
    <row r="1086" ht="15"/>
    <row r="1088" ht="15"/>
    <row r="1091" ht="15"/>
    <row r="1092" ht="15"/>
    <row r="1094" ht="15"/>
    <row r="1096" ht="15"/>
    <row r="1098" ht="15"/>
    <row r="1100" ht="15"/>
    <row r="1101" ht="15"/>
    <row r="1102" ht="15"/>
    <row r="1104" ht="15"/>
    <row r="1105" ht="15"/>
    <row r="1106" ht="15"/>
    <row r="1107" ht="15"/>
    <row r="1110" ht="15"/>
    <row r="1284" ht="15"/>
    <row r="1285" ht="15"/>
    <row r="1295" ht="15"/>
    <row r="1296" ht="15"/>
    <row r="1297" ht="15"/>
    <row r="1303" ht="15"/>
    <row r="1304" ht="15"/>
    <row r="1305" ht="15"/>
    <row r="1306" ht="15"/>
    <row r="1308" ht="15"/>
    <row r="1311" ht="15"/>
    <row r="1312" ht="15"/>
    <row r="1313" ht="15"/>
    <row r="1314" ht="15"/>
    <row r="1316" ht="15"/>
    <row r="1317" ht="15"/>
    <row r="1319" ht="15"/>
    <row r="1320" ht="15"/>
    <row r="1321" ht="15"/>
    <row r="1322" ht="15"/>
    <row r="1324" ht="15"/>
    <row r="1325" ht="15"/>
    <row r="1326" ht="15"/>
    <row r="1329" ht="15"/>
    <row r="1330" ht="15"/>
    <row r="1333" ht="15"/>
    <row r="1334" ht="15"/>
    <row r="1335" ht="15"/>
    <row r="1336" ht="15"/>
    <row r="1337" ht="15"/>
    <row r="1338" ht="15"/>
    <row r="1339" ht="15"/>
    <row r="1340" ht="15"/>
    <row r="1342" ht="15"/>
    <row r="1344" ht="15"/>
    <row r="1345" ht="15"/>
    <row r="1346" ht="15"/>
    <row r="1349" ht="15"/>
    <row r="1359" ht="15"/>
    <row r="1362" ht="15"/>
    <row r="1363" ht="15"/>
    <row r="1367" ht="15"/>
    <row r="1371" ht="15"/>
    <row r="1374" ht="15"/>
    <row r="1376" ht="15"/>
    <row r="1377" ht="15"/>
    <row r="1380" ht="15"/>
    <row r="1382" ht="15"/>
    <row r="1384" ht="15"/>
  </sheetData>
  <dataValidations count="2">
    <dataValidation allowBlank="1" showInputMessage="1" showErrorMessage="1" sqref="E1" xr:uid="{920C6338-E771-4DAE-8C89-92A9093EA4DE}"/>
    <dataValidation type="list" allowBlank="1" showInputMessage="1" showErrorMessage="1" sqref="E2:E1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4"/>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37" t="s">
        <v>5398</v>
      </c>
      <c r="C2" s="137">
        <v>1</v>
      </c>
      <c r="D2" s="137" t="s">
        <v>32861</v>
      </c>
      <c r="E2" s="137" t="s">
        <v>39069</v>
      </c>
      <c r="F2" s="138">
        <v>45933.880972222221</v>
      </c>
      <c r="G2" s="139">
        <f ca="1">IFERROR(NOW()-F2,"-")</f>
        <v>0.91912870370288147</v>
      </c>
      <c r="H2" s="140">
        <v>45929.455266203702</v>
      </c>
      <c r="I2" s="137" t="str">
        <f>IFERROR(VLOOKUP(D2,DB!A:F,6,0),"")</f>
        <v>SCECO</v>
      </c>
      <c r="J2" s="137" t="str">
        <f>IFERROR(VLOOKUP(D2,DB!A:G,7,0),"")</f>
        <v>In progress</v>
      </c>
      <c r="K2" s="137" t="s">
        <v>39070</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39071</v>
      </c>
      <c r="B3" s="137" t="s">
        <v>5398</v>
      </c>
      <c r="C3" s="137">
        <v>1</v>
      </c>
      <c r="D3" s="137" t="s">
        <v>34463</v>
      </c>
      <c r="E3" s="137" t="s">
        <v>39069</v>
      </c>
      <c r="F3" s="138">
        <v>45926.772847222222</v>
      </c>
      <c r="G3" s="139">
        <f ca="1">IFERROR(NOW()-F3,"-")</f>
        <v>8.0272537037017173</v>
      </c>
      <c r="H3" s="140">
        <v>45927.449074074102</v>
      </c>
      <c r="I3" s="137" t="str">
        <f>IFERROR(VLOOKUP(D3,DB!A:F,6,0),"")</f>
        <v>SCECO</v>
      </c>
      <c r="J3" s="137" t="str">
        <f>IFERROR(VLOOKUP(D3,DB!A:G,7,0),"")</f>
        <v>Weak</v>
      </c>
      <c r="K3" s="137" t="s">
        <v>39070</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39072</v>
      </c>
      <c r="B4" s="137" t="s">
        <v>5398</v>
      </c>
      <c r="C4" s="137">
        <v>1</v>
      </c>
      <c r="D4" s="137" t="s">
        <v>33408</v>
      </c>
      <c r="E4" s="137" t="s">
        <v>38964</v>
      </c>
      <c r="F4" s="138">
        <v>45932.818645833337</v>
      </c>
      <c r="G4" s="139">
        <f ca="1">IFERROR(NOW()-F4,"-")</f>
        <v>1.9814550925875665</v>
      </c>
      <c r="H4" s="140">
        <v>45931.969363425924</v>
      </c>
      <c r="I4" s="137" t="str">
        <f>IFERROR(VLOOKUP(D4,DB!A:F,6,0),"")</f>
        <v>SCECO</v>
      </c>
      <c r="J4" s="137" t="str">
        <f>IFERROR(VLOOKUP(D4,DB!A:G,7,0),"")</f>
        <v>Dead</v>
      </c>
      <c r="K4" s="137" t="s">
        <v>39070</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37" t="str">
        <f>IFERROR(VLOOKUP(D5,DB!A:K,11,0),"")</f>
        <v>R6</v>
      </c>
      <c r="C5" s="137">
        <v>1</v>
      </c>
      <c r="D5" s="137" t="s">
        <v>33684</v>
      </c>
      <c r="E5" s="137" t="s">
        <v>38964</v>
      </c>
      <c r="F5" s="140">
        <v>45933.705324074072</v>
      </c>
      <c r="G5" s="139">
        <f ca="1">IFERROR(NOW()-F5,"-")</f>
        <v>1.0947768518526573</v>
      </c>
      <c r="H5" s="140">
        <v>45933.228229166663</v>
      </c>
      <c r="I5" s="137" t="str">
        <f>IFERROR(VLOOKUP(D5,DB!A:F,6,0),"")</f>
        <v>SCECO</v>
      </c>
      <c r="J5" s="137" t="str">
        <f>IFERROR(VLOOKUP(D5,DB!A:G,7,0),"")</f>
        <v>Weak</v>
      </c>
      <c r="K5" s="137" t="s">
        <v>39074</v>
      </c>
      <c r="L5" s="137" t="str">
        <f>IFERROR(VLOOKUP(D5,DB!A:I,9,0),"")</f>
        <v>Latis</v>
      </c>
    </row>
    <row r="6" spans="1:16383" ht="31.5" customHeight="1">
      <c r="A6" s="121"/>
      <c r="B6" s="137" t="str">
        <f>IFERROR(VLOOKUP(D6,DB!A:K,11,0),"")</f>
        <v/>
      </c>
      <c r="C6" s="137"/>
      <c r="D6" s="137"/>
      <c r="E6" s="137"/>
      <c r="F6" s="137"/>
      <c r="G6" s="137">
        <f ca="1">IFERROR(NOW()-F6,"-")</f>
        <v>45934.800100925924</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45934.800100925924</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45934.800100925924</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45934.800100925924</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45934.800100925924</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45934.800100925924</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45934.800100925924</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45934.800100925924</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45934.800100925924</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45934.800100925924</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45934.800100925924</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45934.800100925924</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45934.800100925924</v>
      </c>
      <c r="H18" s="137"/>
      <c r="I18" s="137" t="str">
        <f>IFERROR(VLOOKUP(D18,DB!A:F,6,0),"")</f>
        <v/>
      </c>
      <c r="J18" s="137" t="str">
        <f>IFERROR(VLOOKUP(D18,DB!A:G,7,0),"")</f>
        <v/>
      </c>
      <c r="K18" s="137"/>
      <c r="L18" s="126" t="str">
        <f>IFERROR(VLOOKUP(D18,DB!A:I,9,0),"")</f>
        <v/>
      </c>
    </row>
    <row r="19" spans="1:12" ht="31.5" customHeight="1">
      <c r="A19" s="121"/>
      <c r="B19" s="120" t="str">
        <f>IFERROR(VLOOKUP(D19,DB!A:K,11,0),"")</f>
        <v/>
      </c>
      <c r="C19" s="122"/>
      <c r="D19" s="120"/>
      <c r="E19" s="123"/>
      <c r="F19" s="124"/>
      <c r="G19" s="89">
        <f ca="1">IFERROR(NOW()-F19,"-")</f>
        <v>45934.800100925924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45934.800100925924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45934.800100925924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45934.800100925924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45934.800100925924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45934.800100925924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45934.800100925924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45934.800100925924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45934.800100925924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45934.800100925924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45934.800100925924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45934.800100925924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45934.800100925924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45934.800100925924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45934.800100925924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45934.800100925924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45934.800100925924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45934.800100925924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45934.800100925924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45934.800100925924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45934.800100925924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45934.800100925924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45934.800100925924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45934.800100925924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45934.800100925924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45934.800100925924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45934.800100925924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45934.800100925924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45934.800100925924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45934.800100925924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45934.800100925924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45934.800100925924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45934.800100925924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45934.800100925924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45934.800100925924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45934.800100925924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45934.800100925924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45934.800100925924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45934.800100925924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45934.800100925924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45934.800100925924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45934.800100925924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45934.800100925924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45934.800100925924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45934.800100925924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45934.800100925924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45934.800100925924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45934.800100925924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45934.800100925924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45934.800100925924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45934.800100925924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45934.800100925924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45934.800100925924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45934.800100925924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45934.800100925924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45934.800100925924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45934.800100925924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45934.800100925924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45934.800100925924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45934.800100925924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45934.800100925924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45934.800100925924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45934.800100925924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45934.800100925924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45934.800100925924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45934.800100925924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45934.800100925924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45934.800100925924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45934.800100925924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45934.800100925924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45934.800100925924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45934.800100925924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45934.800100925924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45934.800100925924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45934.800100925924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45934.800100925924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45934.800100925924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45934.800100925924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45934.800100925924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45934.800100925924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45934.800100925924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45934.800100925924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45934.800100925924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45934.800100925924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45934.800100925924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45934.800100925924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45934.800100925924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45934.800100925924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45934.800100925924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45934.800100925924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45934.800100925924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45934.800100925924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45934.800100925924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45934.800100925924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45934.800100925924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45934.800100925924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45934.800100925924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45934.800100925924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45934.800100925924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45934.800100925924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45934.800100925924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45934.800100925924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45934.800100925924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45934.800100925924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45934.800100925924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45934.800100925924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45934.800100925924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45934.800100925924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45934.800100925924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45934.800100925924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45934.800100925924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45934.800100925924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45934.800100925924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45934.800100925924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45934.800100925924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45934.800100925924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45934.800100925924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45934.800100925924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45934.800100925924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45934.800100925924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45934.800100925924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45934.800100925924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45934.800100925924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45934.800100925924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45934.800100925924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45934.800100925924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45934.800100925924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45934.800100925924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45934.800100925924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45934.800100925924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45934.800100925924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45934.800100925924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45934.800100925924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45934.800100925924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45934.800100925924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45934.800100925924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45934.800100925924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45934.800100925924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45934.800100925924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45934.800100925924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45934.800100925924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45934.800100925924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45934.800100925924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45934.800100925924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45934.800100925924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45934.800100925924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45934.800100925924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45934.800100925924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45934.800100925924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45934.800100925924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45934.800100925924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45934.800100925924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45934.800100925924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45934.800100925924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45934.800100925924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45934.800100925924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45934.800100925924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45934.800100925924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45934.800100925924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45934.800100925924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45934.800100925924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45934.800100925924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45934.800100925924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45934.800100925924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45934.800100925924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45934.800100925924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45934.800100925924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45934.800100925924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45934.800100925924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45934.800100925924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45934.800100925924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45934.800100925924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45934.800100925924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45934.800100925924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45934.800100925924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45934.800100925924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45934.800100925924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45934.800100925924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45934.800100925924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45934.800100925924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45934.800100925924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45934.800100925924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45934.800100925924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45934.800100925924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45934.800100925924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45934.800100925924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45934.800100925924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45934.800100925924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45934.800100925924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45934.800100925924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45934.800100925924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45934.800100925924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45934.800100925924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45934.800100925924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45934.800100925924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45934.800100925924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45934.800100925924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45934.800100925924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45934.800100925924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45934.800100925924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45934.800100925924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45934.800100925924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45934.800100925924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45934.800100925924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45934.800100925924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45934.800100925924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45934.800100925924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45934.800100925924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45934.800100925924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45934.800100925924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45934.800100925924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45934.800100925924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45934.800100925924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45934.800100925924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45934.800100925924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45934.800100925924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45934.800100925924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45934.800100925924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45934.800100925924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45934.800100925924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45934.800100925924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45934.800100925924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45934.800100925924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45934.800100925924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45934.800100925924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45934.800100925924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45934.800100925924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45934.800100925924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45934.800100925924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45934.800100925924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45934.800100925924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45934.800100925924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45934.800100925924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45934.800100925924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45934.800100925924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45934.800100925924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45934.800100925924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45934.800100925924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45934.800100925924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45934.800100925924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45934.800100925924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45934.800100925924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45934.800100925924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45934.800100925924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45934.800100925924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45934.800100925924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45934.800100925924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45934.800100925924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45934.800100925924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45934.800100925924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45934.800100925924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45934.800100925924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45934.800100925924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45934.800100925924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45934.800100925924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45934.800100925924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45934.800100925924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45934.800100925924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45934.800100925924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45934.800100925924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45934.800100925924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45934.800100925924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45934.800100925924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45934.800100925924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45934.800100925924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45934.800100925924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45934.800100925924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45934.800100925924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45934.800100925924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45934.800100925924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45934.800100925924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45934.800100925924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45934.800100925924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45934.800100925924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45934.800100925924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45934.800100925924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45934.800100925924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45934.800100925924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45934.800100925924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45934.800100925924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45934.800100925924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45934.800100925924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45934.800100925924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45934.800100925924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45934.800100925924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45934.800100925924</v>
      </c>
      <c r="H304" s="124"/>
      <c r="I304" s="120" t="str">
        <f>IFERROR(VLOOKUP(D304,DB!A:F,6,0),"")</f>
        <v/>
      </c>
      <c r="J304" s="119" t="str">
        <f>IFERROR(VLOOKUP(D304,DB!A:G,7,0),"")</f>
        <v/>
      </c>
      <c r="K304" s="125"/>
      <c r="L304" s="126" t="str">
        <f>IFERROR(VLOOKUP(D304,DB!A:I,9,0),"")</f>
        <v/>
      </c>
    </row>
  </sheetData>
  <dataValidations count="2">
    <dataValidation allowBlank="1" showInputMessage="1" showErrorMessage="1" sqref="E1" xr:uid="{380493DB-286A-4683-AF55-C78F04945A49}"/>
    <dataValidation type="list" allowBlank="1" showInputMessage="1" showErrorMessage="1" sqref="E6:E30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2025-10-04T16:13:42Z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