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61" documentId="13_ncr:1_{F6CB121F-512D-4AA6-A0C1-0FB36C537598}" xr6:coauthVersionLast="47" xr6:coauthVersionMax="47" xr10:uidLastSave="{AC6F4A83-AEF6-49E4-8494-81553BEDBAB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<sst xmlns="http://schemas.openxmlformats.org/spreadsheetml/2006/main" count="178578" uniqueCount="39075">
  <si>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</si>
  <si>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</si>
  <si>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</si>
  <si>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</si>
  <si>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</si>
  <si>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</si>
  <si>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</si>
  <si>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</si>
  <si>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</si>
  <si>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</si>
  <si>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</si>
  <si>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</si>
  <si>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</si>
  <si>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</si>
  <si>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</si>
  <si>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</si>
  <si>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</si>
  <si>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</si>
  <si>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</si>
  <si>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</si>
  <si>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</si>
  <si>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</si>
  <si>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</si>
  <si>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</si>
  <si>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</si>
  <si>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</si>
  <si>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</si>
  <si>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</si>
  <si>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</si>
  <si>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</si>
  <si>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</si>
  <si>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</si>
  <si>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</si>
  <si>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</si>
  <si>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</si>
  <si>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</si>
  <si>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</si>
  <si>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</si>
  <si>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</si>
  <si>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</si>
  <si>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</si>
  <si>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</si>
  <si>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</si>
  <si>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</si>
  <si>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</si>
  <si>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</si>
  <si>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</si>
  <si>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</si>
  <si>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</si>
  <si>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</si>
  <si>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</si>
  <si>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</si>
  <si>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</si>
  <si>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</si>
  <si>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</si>
  <si>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</si>
  <si>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</si>
  <si>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</si>
  <si>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</si>
  <si>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</si>
  <si>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</si>
  <si>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</si>
  <si>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</si>
  <si>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</si>
  <si>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</si>
  <si>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</si>
  <si>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</si>
  <si>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</si>
  <si>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</si>
  <si>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</si>
  <si>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</si>
  <si>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</si>
  <si>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</si>
  <si>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</si>
  <si>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</si>
  <si>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</si>
  <si>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</si>
  <si>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</si>
  <si>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</si>
  <si>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</si>
  <si>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</si>
  <si>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</si>
  <si>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</si>
  <si>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</si>
  <si>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</si>
  <si>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</si>
  <si>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</si>
  <si>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</si>
  <si>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</si>
  <si>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</si>
  <si>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</si>
  <si>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</si>
  <si>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</si>
  <si>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</si>
  <si>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</si>
  <si>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</si>
  <si>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</si>
  <si>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</si>
  <si>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</si>
  <si>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</si>
  <si>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</si>
  <si>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</si>
  <si>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</si>
  <si>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</si>
  <si>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</si>
  <si>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</si>
  <si>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</si>
  <si>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</si>
  <si>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</si>
  <si>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</si>
  <si>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</si>
  <si>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</si>
  <si>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</si>
  <si>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</si>
  <si>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</si>
  <si>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</si>
  <si>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</si>
  <si>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</si>
  <si>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</si>
  <si>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</si>
  <si>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</si>
  <si>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</si>
  <si>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</si>
  <si>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</si>
  <si>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</si>
  <si>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</si>
  <si>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</si>
  <si>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</si>
  <si>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</si>
  <si>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</si>
  <si>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</si>
  <si>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</si>
  <si>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</si>
  <si>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</si>
  <si>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</si>
  <si>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</si>
  <si>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</si>
  <si>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</si>
  <si>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</si>
  <si>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</si>
  <si>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</si>
  <si>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</si>
  <si>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</si>
  <si>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</si>
  <si>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</si>
  <si>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</si>
  <si>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</si>
  <si>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</si>
  <si>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</si>
  <si>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</si>
  <si>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</si>
  <si>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</si>
  <si>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</si>
  <si>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</si>
  <si>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</si>
  <si>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</si>
  <si>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</si>
  <si>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</si>
  <si>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</si>
  <si>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</si>
  <si>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</si>
  <si>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</si>
  <si>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</si>
  <si>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</si>
  <si>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</si>
  <si>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</si>
  <si>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</si>
  <si>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</si>
  <si>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</si>
  <si>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</si>
  <si>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</si>
  <si>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</si>
  <si>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</si>
  <si>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</si>
  <si>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</si>
  <si>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</si>
  <si>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</si>
  <si>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</si>
  <si>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</si>
  <si>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</si>
  <si>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</si>
  <si>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</si>
  <si>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</si>
  <si>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</si>
  <si>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</si>
  <si>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</si>
  <si>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</si>
  <si>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</si>
  <si>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</si>
  <si>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</si>
  <si>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</si>
  <si>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</si>
  <si>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</si>
  <si>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</si>
  <si>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</si>
  <si>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</si>
  <si>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</si>
  <si>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</si>
  <si>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</si>
  <si>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</si>
  <si>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</si>
  <si>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</si>
  <si>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</si>
  <si>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</si>
  <si>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</si>
  <si>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</si>
  <si>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</si>
  <si>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</si>
  <si>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</si>
  <si>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</si>
  <si>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</si>
  <si>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</si>
  <si>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</si>
  <si>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</si>
  <si>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</si>
  <si>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</si>
  <si>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</si>
  <si>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</si>
  <si>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</si>
  <si>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</si>
  <si>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</si>
  <si>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</si>
  <si>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</si>
  <si>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</si>
  <si>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</si>
  <si>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</si>
  <si>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</si>
  <si>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</si>
  <si>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</si>
  <si>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</si>
  <si>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</si>
  <si>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</si>
  <si>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</si>
  <si>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</si>
  <si>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</si>
  <si>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</si>
  <si>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</si>
  <si>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</si>
  <si>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</si>
  <si>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</si>
  <si>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</si>
  <si>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</si>
  <si>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</si>
  <si>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</si>
  <si>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</si>
  <si>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</si>
  <si>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</si>
  <si>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</si>
  <si>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</si>
  <si>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</si>
  <si>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</si>
  <si>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</si>
  <si>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</si>
  <si>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</si>
  <si>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</si>
  <si>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</si>
  <si>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</si>
  <si>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</si>
  <si>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</si>
  <si>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</si>
  <si>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</si>
  <si>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</si>
  <si>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</si>
  <si>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</si>
  <si>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</si>
  <si>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</si>
  <si>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</si>
  <si>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</si>
  <si>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</si>
  <si>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</si>
  <si>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</si>
  <si>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</si>
  <si>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</si>
  <si>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</si>
  <si>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</si>
  <si>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</si>
  <si>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</si>
  <si>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</si>
  <si>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</si>
  <si>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</si>
  <si>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</si>
  <si>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</si>
  <si>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</si>
  <si>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</si>
  <si>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</si>
  <si>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</si>
  <si>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</si>
  <si>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</si>
  <si>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</si>
  <si>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</si>
  <si>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</si>
  <si>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</si>
  <si>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</si>
  <si>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</si>
  <si>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</si>
  <si>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</si>
  <si>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</si>
  <si>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</si>
  <si>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</si>
  <si>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</si>
  <si>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</si>
  <si>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</si>
  <si>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</si>
  <si>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</si>
  <si>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</si>
  <si>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</si>
  <si>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</si>
  <si>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</si>
  <si>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</si>
  <si>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</si>
  <si>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</si>
  <si>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</si>
  <si>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</si>
  <si>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</si>
  <si>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</si>
  <si>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</si>
  <si>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</si>
  <si>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</si>
  <si>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</si>
  <si>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</si>
  <si>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</si>
  <si>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</si>
  <si>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</si>
  <si>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</si>
  <si>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</si>
  <si>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</si>
  <si>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</si>
  <si>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</si>
  <si>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</si>
  <si>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</si>
  <si>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</si>
  <si>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</si>
  <si>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</si>
  <si>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</si>
  <si>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</si>
  <si>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</si>
  <si>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</si>
  <si>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</si>
  <si>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</si>
  <si>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</si>
  <si>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</si>
  <si>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</si>
  <si>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</si>
  <si>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</si>
  <si>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</si>
  <si>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</si>
  <si>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</si>
  <si>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</si>
  <si>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</si>
  <si>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</si>
  <si>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</si>
  <si>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</si>
  <si>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</si>
  <si>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</si>
  <si>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</si>
  <si>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</si>
  <si>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</si>
  <si>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</si>
  <si>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</si>
  <si>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</si>
  <si>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</si>
  <si>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</si>
  <si>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</si>
  <si>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</si>
  <si>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</si>
  <si>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</si>
  <si>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</si>
  <si>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</si>
  <si>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</si>
  <si>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</si>
  <si>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</si>
  <si>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</si>
  <si>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</si>
  <si>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</si>
  <si>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</si>
  <si>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</si>
  <si>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</si>
  <si>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</si>
  <si>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</si>
  <si>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</si>
  <si>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</si>
  <si>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</si>
  <si>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</si>
  <si>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</si>
  <si>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</si>
  <si>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</si>
  <si>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</si>
  <si>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</si>
  <si>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</si>
  <si>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</si>
  <si>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</si>
  <si>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</si>
  <si>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</si>
  <si>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</si>
  <si>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</si>
  <si>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</si>
  <si>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</si>
  <si>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</si>
  <si>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</si>
  <si>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</si>
  <si>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</si>
  <si>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</si>
  <si>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</si>
  <si>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</si>
  <si>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</si>
  <si>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</si>
  <si>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</si>
  <si>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</si>
  <si>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</si>
  <si>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</si>
  <si>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</si>
  <si>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</si>
  <si>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</si>
  <si>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</si>
  <si>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</si>
  <si>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</si>
  <si>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</si>
  <si>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</si>
  <si>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</si>
  <si>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</si>
  <si>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</si>
  <si>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</si>
  <si>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</si>
  <si>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</si>
  <si>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</si>
  <si>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</si>
  <si>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</si>
  <si>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</si>
  <si>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</si>
  <si>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</si>
  <si>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</si>
  <si>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</si>
  <si>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</si>
  <si>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</si>
  <si>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</si>
  <si>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</si>
  <si>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</si>
  <si>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</si>
  <si>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</si>
  <si>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</si>
  <si>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</si>
  <si>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</si>
  <si>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</si>
  <si>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</si>
  <si>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</si>
  <si>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</si>
  <si>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</si>
  <si>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</si>
  <si>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</si>
  <si>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</si>
  <si>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</si>
  <si>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</si>
  <si>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</si>
  <si>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</si>
  <si>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</si>
  <si>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</si>
  <si>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</si>
  <si>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</si>
  <si>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</si>
  <si>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</si>
  <si>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</si>
  <si>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</si>
  <si>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</si>
  <si>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</si>
  <si>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</si>
  <si>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</si>
  <si>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</si>
  <si>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</si>
  <si>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</si>
  <si>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</si>
  <si>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</si>
  <si>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</si>
  <si>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</si>
  <si>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</si>
  <si>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</si>
  <si>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</si>
  <si>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</si>
  <si>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</si>
  <si>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</si>
  <si>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</si>
  <si>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</si>
  <si>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</si>
  <si>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</si>
  <si>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</si>
  <si>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</si>
  <si>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</si>
  <si>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</si>
  <si>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</si>
  <si>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</si>
  <si>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</si>
  <si>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</si>
  <si>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</si>
  <si>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</si>
  <si>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</si>
  <si>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</si>
  <si>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</si>
  <si>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</si>
  <si>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</si>
  <si>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</si>
  <si>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</si>
  <si>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</si>
  <si>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</si>
  <si>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</si>
  <si>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</si>
  <si>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</si>
  <si>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</si>
  <si>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</si>
  <si>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</si>
  <si>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</si>
  <si>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</si>
  <si>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</si>
  <si>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</si>
  <si>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</si>
  <si>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</si>
  <si>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</si>
  <si>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</si>
  <si>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</si>
  <si>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</si>
  <si>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</si>
  <si>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</si>
  <si>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</si>
  <si>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</si>
  <si>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</si>
  <si>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</si>
  <si>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</si>
  <si>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</si>
  <si>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</si>
  <si>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</si>
  <si>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</si>
  <si>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</si>
  <si>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</si>
  <si>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</si>
  <si>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</si>
  <si>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</si>
  <si>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</si>
  <si>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</si>
  <si>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</si>
  <si>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</si>
  <si>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</si>
  <si>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</si>
  <si>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</si>
  <si>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</si>
  <si>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</si>
  <si>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</si>
  <si>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</si>
  <si>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</si>
  <si>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</si>
  <si>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</si>
  <si>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</si>
  <si>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</si>
  <si>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</si>
  <si>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</si>
  <si>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</si>
  <si>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</si>
  <si>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</si>
  <si>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</si>
  <si>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</si>
  <si>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</si>
  <si>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</si>
  <si>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</si>
  <si>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</si>
  <si>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</si>
  <si>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</si>
  <si>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</si>
  <si>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</si>
  <si>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</si>
  <si>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</si>
  <si>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</si>
  <si>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</si>
  <si>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</si>
  <si>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</si>
  <si>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</si>
  <si>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</si>
  <si>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</si>
  <si>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</si>
  <si>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</si>
  <si>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</si>
  <si>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</si>
  <si>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</si>
  <si>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</si>
  <si>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</si>
  <si>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</si>
  <si>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</si>
  <si>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</si>
  <si>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</si>
  <si>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</si>
  <si>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</si>
  <si>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</si>
  <si>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</si>
  <si>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</si>
  <si>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</si>
  <si>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</si>
  <si>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</si>
  <si>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</si>
  <si>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</si>
  <si>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</si>
  <si>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</si>
  <si>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</si>
  <si>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</si>
  <si>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</si>
  <si>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</si>
  <si>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</si>
  <si>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</si>
  <si>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</si>
  <si>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</si>
  <si>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</si>
  <si>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</si>
  <si>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</si>
  <si>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</si>
  <si>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</si>
  <si>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</si>
  <si>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</si>
  <si>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</si>
  <si>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</si>
  <si>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</si>
  <si>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</si>
  <si>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</si>
  <si>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</si>
  <si>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</si>
  <si>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</si>
  <si>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</si>
  <si>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</si>
  <si>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</si>
  <si>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</si>
  <si>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</si>
  <si>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</si>
  <si>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</si>
  <si>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</si>
  <si>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</si>
  <si>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</si>
  <si>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</si>
  <si>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</si>
  <si>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</si>
  <si>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</si>
  <si>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</si>
  <si>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</si>
  <si>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</si>
  <si>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</si>
  <si>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</si>
  <si>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</si>
  <si>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</si>
  <si>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</si>
  <si>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</si>
  <si>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</si>
  <si>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</si>
  <si>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</si>
  <si>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</si>
  <si>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</si>
  <si>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</si>
  <si>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</si>
  <si>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</si>
  <si>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</si>
  <si>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</si>
  <si>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</si>
  <si>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</si>
  <si>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</si>
  <si>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</si>
  <si>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</si>
  <si>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</si>
  <si>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</si>
  <si>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</si>
  <si>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</si>
  <si>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</si>
  <si>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</si>
  <si>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</si>
  <si>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</si>
  <si>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</si>
  <si>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</si>
  <si>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</si>
  <si>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</si>
  <si>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</si>
  <si>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</si>
  <si>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</si>
  <si>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</si>
  <si>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</si>
  <si>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</si>
  <si>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</si>
  <si>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</si>
  <si>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</si>
  <si>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</si>
  <si>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</si>
  <si>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</si>
  <si>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</si>
  <si>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</si>
  <si>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</si>
  <si>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</si>
  <si>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</si>
  <si>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</si>
  <si>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</si>
  <si>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</si>
  <si>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</si>
  <si>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</si>
  <si>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</si>
  <si>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</si>
  <si>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</si>
  <si>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</si>
  <si>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</si>
  <si>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</si>
  <si>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</si>
  <si>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</si>
  <si>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</si>
  <si>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</si>
  <si>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</si>
  <si>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</si>
  <si>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</si>
  <si>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</si>
  <si>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</si>
  <si>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</si>
  <si>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</si>
  <si>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</si>
  <si>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</si>
  <si>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</si>
  <si>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</si>
  <si>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</si>
  <si>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</si>
  <si>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</si>
  <si>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</si>
  <si>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</si>
  <si>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</si>
  <si>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</si>
  <si>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</si>
  <si>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</si>
  <si>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</si>
  <si>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</si>
  <si>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</si>
  <si>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</si>
  <si>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</si>
  <si>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</si>
  <si>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</si>
  <si>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</si>
  <si>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</si>
  <si>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</si>
  <si>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</si>
  <si>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</si>
  <si>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</si>
  <si>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</si>
  <si>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</si>
  <si>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</si>
  <si>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</si>
  <si>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</si>
  <si>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</si>
  <si>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</si>
  <si>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</si>
  <si>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</si>
  <si>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</si>
  <si>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</si>
  <si>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</si>
  <si>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</si>
  <si>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</si>
  <si>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</si>
  <si>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</si>
  <si>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</si>
  <si>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</si>
  <si>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</si>
  <si>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</si>
  <si>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</si>
  <si>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</si>
  <si>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</si>
  <si>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</si>
  <si>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</si>
  <si>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</si>
  <si>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</si>
  <si>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</si>
  <si>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</si>
  <si>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</si>
  <si>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</si>
  <si>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</si>
  <si>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</si>
  <si>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</si>
  <si>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</si>
  <si>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</si>
  <si>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</si>
  <si>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</si>
  <si>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</si>
  <si>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</si>
  <si>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</si>
  <si>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</si>
  <si>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</si>
  <si>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</si>
  <si>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</si>
  <si>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</si>
  <si>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</si>
  <si>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</si>
  <si>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</si>
  <si>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</si>
  <si>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</si>
  <si>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</si>
  <si>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</si>
  <si>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</si>
  <si>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</si>
  <si>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</si>
  <si>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</si>
  <si>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</si>
  <si>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</si>
  <si>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</si>
  <si>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</si>
  <si>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</si>
  <si>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</si>
  <si>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</si>
  <si>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</si>
  <si>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</si>
  <si>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</si>
  <si>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</si>
  <si>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</si>
  <si>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</si>
  <si>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</si>
  <si>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</si>
  <si>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</si>
  <si>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</si>
  <si>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</si>
  <si>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</si>
  <si>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</si>
  <si>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</si>
  <si>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</si>
  <si>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</si>
  <si>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</si>
  <si>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</si>
  <si>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</si>
  <si>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</si>
  <si>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</si>
  <si>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</si>
  <si>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</si>
  <si>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</si>
  <si>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</si>
  <si>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</si>
  <si>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</si>
  <si>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</si>
  <si>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</si>
  <si>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</si>
  <si>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</si>
  <si>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</si>
  <si>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</si>
  <si>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</si>
  <si>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</si>
  <si>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</si>
  <si>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</si>
  <si>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</si>
  <si>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</si>
  <si>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</si>
  <si>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</si>
  <si>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</si>
  <si>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</si>
  <si>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</si>
  <si>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</si>
  <si>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</si>
  <si>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</si>
  <si>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</si>
  <si>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</si>
  <si>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</si>
  <si>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</si>
  <si>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</si>
  <si>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</si>
  <si>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</si>
  <si>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</si>
  <si>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</si>
  <si>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</si>
  <si>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</si>
  <si>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</si>
  <si>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</si>
  <si>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</si>
  <si>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</si>
  <si>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</si>
  <si>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</si>
  <si>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</si>
  <si>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</si>
  <si>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</si>
  <si>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</si>
  <si>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</si>
  <si>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</si>
  <si>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</si>
  <si>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</si>
  <si>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</si>
  <si>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</si>
  <si>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</si>
  <si>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</si>
  <si>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</si>
  <si>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</si>
  <si>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</si>
  <si>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</si>
  <si>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</si>
  <si>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</si>
  <si>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</si>
  <si>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</si>
  <si>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</si>
  <si>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</si>
  <si>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</si>
  <si>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</si>
  <si>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</si>
  <si>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</si>
  <si>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</si>
  <si>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</si>
  <si>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</si>
  <si>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</si>
  <si>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</si>
  <si>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</si>
  <si>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</si>
  <si>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</si>
  <si>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</si>
  <si>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</si>
  <si>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</si>
  <si>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</si>
  <si>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</si>
  <si>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</si>
  <si>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</si>
  <si>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</si>
  <si>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</si>
  <si>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</si>
  <si>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</si>
  <si>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</si>
  <si>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</si>
  <si>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</si>
  <si>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</si>
  <si>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</si>
  <si>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</si>
  <si>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</si>
  <si>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</si>
  <si>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</si>
  <si>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</si>
  <si>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</si>
  <si>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</si>
  <si>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</si>
  <si>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</si>
  <si>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</si>
  <si>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</si>
  <si>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</si>
  <si>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</si>
  <si>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</si>
  <si>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</si>
  <si>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</si>
  <si>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</si>
  <si>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</si>
  <si>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</si>
  <si>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</si>
  <si>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</si>
  <si>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</si>
  <si>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</si>
  <si>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</si>
  <si>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</si>
  <si>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</si>
  <si>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</si>
  <si>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</si>
  <si>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</si>
  <si>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</si>
  <si>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</si>
  <si>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</si>
  <si>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</si>
  <si>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</si>
  <si>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</si>
  <si>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</si>
  <si>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</si>
  <si>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</si>
  <si>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</si>
  <si>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</si>
  <si>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</si>
  <si>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</si>
  <si>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</si>
  <si>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</si>
  <si>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</si>
  <si>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</si>
  <si>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</si>
  <si>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</si>
  <si>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</si>
  <si>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</si>
  <si>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</si>
  <si>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</si>
  <si>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</si>
  <si>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</si>
  <si>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</si>
  <si>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</si>
  <si>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</si>
  <si>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</si>
  <si>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</si>
  <si>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</si>
  <si>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</si>
  <si>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</si>
  <si>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</si>
  <si>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</si>
  <si>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</si>
  <si>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</si>
  <si>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</si>
  <si>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</si>
  <si>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</si>
  <si>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</si>
  <si>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</si>
  <si>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</si>
  <si>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</si>
  <si>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</si>
  <si>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</si>
  <si>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</si>
  <si>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</si>
  <si>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</si>
  <si>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</si>
  <si>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</si>
  <si>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</si>
  <si>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</si>
  <si>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</si>
  <si>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</si>
  <si>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</si>
  <si>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</si>
  <si>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</si>
  <si>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</si>
  <si>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</si>
  <si>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</si>
  <si>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</si>
  <si>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</si>
  <si>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</si>
  <si>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</si>
  <si>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</si>
  <si>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</si>
  <si>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</si>
  <si>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</si>
  <si>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</si>
  <si>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</si>
  <si>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</si>
  <si>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</si>
  <si>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</si>
  <si>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</si>
  <si>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</si>
  <si>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</si>
  <si>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</si>
  <si>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</si>
  <si>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</si>
  <si>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</si>
  <si>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</si>
  <si>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</si>
  <si>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</si>
  <si>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</si>
  <si>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</si>
  <si>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</si>
  <si>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</si>
  <si>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</si>
  <si>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</si>
  <si>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</si>
  <si>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</si>
  <si>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</si>
  <si>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</si>
  <si>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</si>
  <si>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</si>
  <si>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</si>
  <si>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</si>
  <si>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</si>
  <si>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</si>
  <si>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</si>
  <si>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</si>
  <si>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</si>
  <si>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</si>
  <si>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</si>
  <si>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</si>
  <si>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</si>
  <si>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</si>
  <si>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</si>
  <si>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</si>
  <si>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</si>
  <si>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</si>
  <si>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</si>
  <si>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</si>
  <si>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</si>
  <si>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</si>
  <si>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</si>
  <si>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</si>
  <si>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</si>
  <si>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</si>
  <si>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</si>
  <si>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</si>
  <si>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</si>
  <si>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</si>
  <si>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</si>
  <si>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</si>
  <si>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</si>
  <si>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</si>
  <si>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</si>
  <si>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</si>
  <si>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</si>
  <si>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</si>
  <si>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</si>
  <si>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</si>
  <si>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</si>
  <si>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</si>
  <si>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</si>
  <si>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</si>
  <si>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</si>
  <si>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</si>
  <si>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</si>
  <si>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</si>
  <si>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</si>
  <si>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</si>
  <si>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</si>
  <si>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</si>
  <si>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</si>
  <si>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</si>
  <si>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</si>
  <si>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</si>
  <si>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</si>
  <si>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</si>
  <si>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</si>
  <si>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</si>
  <si>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</si>
  <si>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</si>
  <si>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</si>
  <si>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</si>
  <si>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</si>
  <si>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</si>
  <si>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</si>
  <si>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</si>
  <si>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</si>
  <si>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</si>
  <si>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</si>
  <si>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</si>
  <si>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</si>
  <si>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</si>
  <si>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</si>
  <si>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</si>
  <si>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</si>
  <si>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</si>
  <si>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</si>
  <si>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</si>
  <si>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</si>
  <si>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</si>
  <si>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</si>
  <si>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</si>
  <si>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</si>
  <si>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</si>
  <si>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</si>
  <si>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</si>
  <si>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</si>
  <si>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</si>
  <si>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</si>
  <si>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</si>
  <si>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</si>
  <si>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</si>
  <si>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</si>
  <si>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</si>
  <si>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</si>
  <si>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</si>
  <si>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</si>
  <si>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</si>
  <si>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</si>
  <si>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</si>
  <si>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</si>
  <si>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</si>
  <si>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</si>
  <si>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</si>
  <si>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</si>
  <si>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</si>
  <si>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</si>
  <si>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</si>
  <si>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</si>
  <si>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</si>
  <si>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</si>
  <si>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</si>
  <si>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</si>
  <si>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</si>
  <si>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</si>
  <si>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</si>
  <si>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</si>
  <si>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</si>
  <si>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</si>
  <si>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</si>
  <si>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</si>
  <si>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</si>
  <si>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</si>
  <si>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</si>
  <si>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</si>
  <si>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</si>
  <si>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</si>
  <si>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</si>
  <si>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</si>
  <si>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</si>
  <si>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</si>
  <si>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</si>
  <si>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</si>
  <si>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</si>
  <si>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</si>
  <si>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</si>
  <si>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</si>
  <si>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</si>
  <si>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</si>
  <si>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</si>
  <si>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</si>
  <si>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</si>
  <si>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</si>
  <si>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</si>
  <si>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</si>
  <si>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</si>
  <si>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</si>
  <si>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</si>
  <si>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</si>
  <si>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</si>
  <si>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</si>
  <si>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</si>
  <si>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</si>
  <si>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</si>
  <si>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</si>
  <si>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</si>
  <si>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</si>
  <si>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</si>
  <si>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</si>
  <si>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</si>
  <si>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</si>
  <si>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</si>
  <si>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</si>
  <si>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</si>
  <si>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</si>
  <si>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</si>
  <si>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</si>
  <si>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</si>
  <si>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</si>
  <si>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</si>
  <si>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</si>
  <si>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</si>
  <si>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</si>
  <si>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</si>
  <si>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</si>
  <si>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</si>
  <si>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</si>
  <si>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</si>
  <si>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</si>
  <si>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</si>
  <si>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</si>
  <si>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</si>
  <si>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</si>
  <si>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</si>
  <si>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</si>
  <si>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</si>
  <si>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</si>
  <si>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</si>
  <si>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</si>
  <si>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</si>
  <si>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</si>
  <si>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</si>
  <si>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</si>
  <si>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</si>
  <si>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</si>
  <si>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</si>
  <si>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</si>
  <si>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</si>
  <si>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</si>
  <si>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</si>
  <si>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</si>
  <si>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</si>
  <si>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</si>
  <si>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</si>
  <si>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</si>
  <si>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</si>
  <si>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</si>
  <si>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</si>
  <si>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</si>
  <si>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</si>
  <si>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</si>
  <si>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</si>
  <si>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</si>
  <si>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</si>
  <si>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</si>
  <si>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</si>
  <si>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</si>
  <si>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</si>
  <si>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</si>
  <si>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</si>
  <si>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</si>
  <si>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</si>
  <si>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</si>
  <si>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</si>
  <si>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</si>
  <si>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</si>
  <si>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</si>
  <si>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</si>
  <si>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</si>
  <si>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</si>
  <si>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</si>
  <si>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</si>
  <si>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</si>
  <si>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</si>
  <si>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</si>
  <si>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</si>
  <si>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</si>
  <si>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</si>
  <si>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</si>
  <si>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</si>
  <si>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</si>
  <si>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</si>
  <si>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</si>
  <si>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</si>
  <si>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</si>
  <si>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</si>
  <si>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</si>
  <si>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</si>
  <si>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</si>
  <si>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</si>
  <si>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</si>
  <si>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</si>
  <si>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</si>
  <si>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</si>
  <si>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</si>
  <si>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</si>
  <si>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</si>
  <si>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</si>
  <si>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</si>
  <si>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</si>
  <si>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</si>
  <si>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</si>
  <si>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</si>
  <si>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</si>
  <si>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</si>
  <si>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</si>
  <si>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</si>
  <si>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</si>
  <si>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</si>
  <si>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</si>
  <si>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</si>
  <si>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</si>
  <si>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</si>
  <si>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</si>
  <si>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</si>
  <si>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</si>
  <si>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</si>
  <si>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</si>
  <si>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</si>
  <si>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</si>
  <si>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</si>
  <si>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</si>
  <si>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</si>
  <si>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</si>
  <si>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</si>
  <si>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</si>
  <si>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</si>
  <si>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</si>
  <si>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</si>
  <si>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</si>
  <si>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</si>
  <si>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</si>
  <si>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</si>
  <si>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</si>
  <si>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</si>
  <si>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</si>
  <si>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</si>
  <si>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</si>
  <si>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</si>
  <si>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</si>
  <si>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</si>
  <si>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</si>
  <si>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</si>
  <si>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</si>
  <si>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</si>
  <si>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</si>
  <si>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</si>
  <si>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</si>
  <si>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</si>
  <si>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</si>
  <si>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</si>
  <si>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</si>
  <si>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</si>
  <si>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</si>
  <si>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</si>
  <si>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</si>
  <si>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</si>
  <si>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</si>
  <si>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</si>
  <si>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</si>
  <si>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</si>
  <si>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</si>
  <si>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</si>
  <si>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</si>
  <si>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</si>
  <si>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</si>
  <si>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</si>
  <si>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</si>
  <si>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</si>
  <si>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</si>
  <si>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</si>
  <si>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</si>
  <si>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</si>
  <si>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</si>
  <si>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</si>
  <si>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</si>
  <si>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</si>
  <si>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</si>
  <si>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</si>
  <si>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</si>
  <si>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</si>
  <si>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</si>
  <si>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</si>
  <si>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</si>
  <si>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</si>
  <si>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</si>
  <si>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</si>
  <si>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</si>
  <si>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</si>
  <si>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</si>
  <si>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</si>
  <si>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</si>
  <si>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</si>
  <si>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</si>
  <si>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</si>
  <si>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</si>
  <si>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</si>
  <si>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</si>
  <si>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</si>
  <si>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</si>
  <si>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</si>
  <si>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</si>
  <si>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</si>
  <si>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</si>
  <si>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</si>
  <si>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</si>
  <si>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</si>
  <si>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</si>
  <si>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</si>
  <si>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</si>
  <si>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</si>
  <si>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</si>
  <si>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</si>
  <si>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</si>
  <si>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</si>
  <si>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</si>
  <si>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</si>
  <si>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</si>
  <si>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</si>
  <si>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</si>
  <si>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</si>
  <si>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</si>
  <si>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</si>
  <si>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</si>
  <si>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</si>
  <si>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</si>
  <si>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</si>
  <si>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</si>
  <si>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</si>
  <si>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</si>
  <si>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</si>
  <si>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</si>
  <si>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</si>
  <si>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</si>
  <si>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</si>
  <si>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</si>
  <si>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</si>
  <si>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</si>
  <si>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</si>
  <si>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</si>
  <si>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</si>
  <si>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</si>
  <si>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</si>
  <si>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</si>
  <si>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</si>
  <si>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</si>
  <si>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</si>
  <si>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</si>
  <si>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</si>
  <si>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</si>
  <si>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</si>
  <si>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</si>
  <si>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</si>
  <si>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</si>
  <si>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</si>
  <si>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</si>
  <si>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</si>
  <si>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</si>
  <si>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</si>
  <si>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</si>
  <si>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</si>
  <si>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</si>
  <si>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</si>
  <si>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</si>
  <si>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</si>
  <si>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</si>
  <si>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</si>
  <si>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</si>
  <si>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</si>
  <si>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</si>
  <si>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</si>
  <si>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</si>
  <si>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</si>
  <si>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</si>
  <si>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</si>
  <si>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</si>
  <si>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</si>
  <si>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</si>
  <si>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</si>
  <si>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</si>
  <si>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</si>
  <si>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</si>
  <si>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</si>
  <si>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</si>
  <si>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</si>
  <si>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</si>
  <si>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</si>
  <si>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</si>
  <si>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</si>
  <si>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</si>
  <si>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</si>
  <si>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</si>
  <si>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</si>
  <si>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</si>
  <si>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</si>
  <si>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</si>
  <si>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</si>
  <si>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</si>
  <si>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</si>
  <si>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</si>
  <si>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</si>
  <si>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</si>
  <si>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</si>
  <si>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</si>
  <si>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</si>
  <si>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</si>
  <si>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</si>
  <si>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</si>
  <si>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</si>
  <si>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</si>
  <si>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</si>
  <si>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</si>
  <si>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</si>
  <si>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</si>
  <si>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</si>
  <si>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</si>
  <si>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</si>
  <si>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</si>
  <si>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</si>
  <si>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</si>
  <si>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</si>
  <si>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</si>
  <si>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</si>
  <si>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</si>
  <si>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</si>
  <si>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</si>
  <si>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</si>
  <si>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</si>
  <si>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</si>
  <si>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</si>
  <si>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</si>
  <si>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</si>
  <si>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</si>
  <si>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</si>
  <si>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</si>
  <si>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</si>
  <si>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</si>
  <si>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</si>
  <si>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</si>
  <si>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</si>
  <si>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</si>
  <si>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</si>
  <si>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</si>
  <si>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</si>
  <si>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</si>
  <si>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</si>
  <si>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</si>
  <si>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</si>
  <si>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</si>
  <si>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</si>
  <si>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</si>
  <si>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</si>
  <si>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</si>
  <si>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</si>
  <si>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</si>
  <si>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</si>
  <si>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</si>
  <si>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</si>
  <si>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</si>
  <si>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</si>
  <si>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</si>
  <si>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</si>
  <si>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</si>
  <si>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</si>
  <si>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</si>
  <si>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</si>
  <si>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</si>
  <si>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</si>
  <si>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</si>
  <si>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</si>
  <si>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</si>
  <si>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</si>
  <si>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</si>
  <si>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</si>
  <si>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</si>
  <si>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</si>
  <si>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</si>
  <si>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</si>
  <si>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</si>
  <si>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</si>
  <si>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</si>
  <si>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</si>
  <si>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</si>
  <si>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</si>
  <si>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</si>
  <si>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</si>
  <si>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</si>
  <si>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</si>
  <si>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</si>
  <si>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</si>
  <si>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</si>
  <si>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</si>
  <si>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</si>
  <si>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</si>
  <si>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</si>
  <si>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</si>
  <si>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</si>
  <si>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</si>
  <si>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</si>
  <si>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</si>
  <si>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</si>
  <si>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</si>
  <si>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</si>
  <si>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</si>
  <si>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</si>
  <si>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</si>
  <si>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</si>
  <si>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</si>
  <si>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</si>
  <si>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</si>
  <si>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</si>
  <si>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</si>
  <si>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</si>
  <si>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</si>
  <si>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</si>
  <si>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</si>
  <si>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</si>
  <si>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</si>
  <si>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</si>
  <si>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</si>
  <si>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</si>
  <si>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</si>
  <si>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</si>
  <si>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</si>
  <si>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</si>
  <si>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</si>
  <si>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</si>
  <si>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</si>
  <si>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</si>
  <si>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</si>
  <si>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</si>
  <si>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</si>
  <si>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</si>
  <si>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</si>
  <si>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</si>
  <si>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</si>
  <si>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</si>
  <si>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</si>
  <si>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</si>
  <si>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</si>
  <si>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</si>
  <si>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</si>
  <si>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</si>
  <si>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</si>
  <si>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</si>
  <si>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</si>
  <si>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</si>
  <si>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</si>
  <si>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</si>
  <si>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</si>
  <si>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</si>
  <si>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</si>
  <si>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</si>
  <si>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</si>
  <si>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</si>
  <si>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</si>
  <si>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</si>
  <si>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</si>
  <si>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</si>
  <si>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</si>
  <si>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</si>
  <si>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</si>
  <si>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</si>
  <si>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</si>
  <si>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</si>
  <si>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</si>
  <si>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</si>
  <si>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</si>
  <si>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</si>
  <si>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</si>
  <si>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</si>
  <si>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</si>
  <si>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</si>
  <si>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</si>
  <si>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</si>
  <si>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</si>
  <si>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</si>
  <si>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</si>
  <si>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</si>
  <si>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</si>
  <si>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</si>
  <si>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</si>
  <si>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</si>
  <si>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</si>
  <si>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</si>
  <si>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</si>
  <si>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</si>
  <si>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</si>
  <si>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</si>
  <si>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</si>
  <si>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</si>
  <si>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</si>
  <si>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</si>
  <si>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</si>
  <si>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</si>
  <si>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</si>
  <si>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</si>
  <si>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</si>
  <si>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</si>
  <si>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</si>
  <si>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</si>
  <si>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</si>
  <si>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</si>
  <si>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</si>
  <si>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</si>
  <si>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</si>
  <si>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</si>
  <si>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</si>
  <si>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</si>
  <si>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</si>
  <si>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</si>
  <si>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</si>
  <si>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</si>
  <si>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</si>
  <si>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</si>
  <si>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</si>
  <si>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</si>
  <si>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</si>
  <si>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</si>
  <si>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</si>
  <si>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</si>
  <si>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</si>
  <si>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</si>
  <si>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</si>
  <si>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</si>
  <si>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</si>
  <si>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</si>
  <si>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</si>
  <si>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</si>
  <si>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</si>
  <si>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</si>
  <si>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</si>
  <si>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</si>
  <si>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</si>
  <si>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</si>
  <si>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</si>
  <si>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</si>
  <si>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</si>
  <si>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</si>
  <si>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</si>
  <si>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</si>
  <si>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</si>
  <si>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</si>
  <si>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</si>
  <si>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</si>
  <si>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</si>
  <si>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</si>
  <si>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</si>
  <si>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</si>
  <si>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</si>
  <si>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</si>
  <si>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</si>
  <si>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</si>
  <si>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</si>
  <si>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</si>
  <si>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</si>
  <si>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</si>
  <si>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</si>
  <si>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</si>
  <si>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</si>
  <si>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</si>
  <si>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</si>
  <si>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</si>
  <si>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</si>
  <si>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</si>
  <si>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</si>
  <si>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</si>
  <si>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</si>
  <si>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</si>
  <si>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</si>
  <si>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</si>
  <si>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</si>
  <si>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</si>
  <si>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</si>
  <si>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</si>
  <si>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</si>
  <si>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</si>
  <si>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</si>
  <si>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</si>
  <si>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</si>
  <si>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</si>
  <si>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</si>
  <si>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</si>
  <si>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</si>
  <si>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</si>
  <si>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</si>
  <si>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</si>
  <si>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</si>
  <si>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</si>
  <si>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</si>
  <si>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</si>
  <si>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</si>
  <si>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</si>
  <si>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</si>
  <si>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</si>
  <si>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</si>
  <si>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</si>
  <si>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</si>
  <si>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</si>
  <si>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</si>
  <si>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</si>
  <si>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</si>
  <si>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</si>
  <si>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</si>
  <si>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</si>
  <si>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</si>
  <si>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</si>
  <si>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</si>
  <si>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</si>
  <si>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</si>
  <si>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</si>
  <si>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</si>
  <si>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</si>
  <si>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</si>
  <si>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</si>
  <si>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</si>
  <si>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</si>
  <si>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</si>
  <si>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</si>
  <si>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</si>
  <si>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</si>
  <si>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</si>
  <si>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</si>
  <si>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</si>
  <si>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</si>
  <si>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</si>
  <si>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</si>
  <si>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</si>
  <si>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</si>
  <si>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</si>
  <si>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</si>
  <si>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</si>
  <si>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</si>
  <si>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</si>
  <si>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</si>
  <si>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</si>
  <si>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</si>
  <si>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</si>
  <si>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</si>
  <si>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</si>
  <si>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</si>
  <si>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</si>
  <si>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</si>
  <si>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</si>
  <si>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</si>
  <si>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</si>
  <si>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</si>
  <si>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</si>
  <si>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</si>
  <si>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</si>
  <si>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</si>
  <si>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</si>
  <si>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</si>
  <si>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</si>
  <si>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</si>
  <si>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</si>
  <si>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</si>
  <si>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</si>
  <si>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</si>
  <si>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</si>
  <si>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</si>
  <si>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</si>
  <si>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</si>
  <si>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</si>
  <si>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</si>
  <si>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</si>
  <si>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</si>
  <si>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</si>
  <si>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</si>
  <si>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</si>
  <si>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</si>
  <si>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</si>
  <si>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</si>
  <si>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</si>
  <si>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</si>
  <si>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</si>
  <si>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</si>
  <si>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</si>
  <si>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</si>
  <si>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</si>
  <si>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</si>
  <si>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</si>
  <si>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</si>
  <si>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</si>
  <si>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</si>
  <si>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</si>
  <si>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</si>
  <si>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</si>
  <si>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</si>
  <si>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</si>
  <si>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</si>
  <si>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</si>
  <si>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</si>
  <si>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</si>
  <si>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</si>
  <si>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</si>
  <si>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</si>
  <si>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</si>
  <si>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</si>
  <si>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</si>
  <si>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</si>
  <si>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</si>
  <si>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</si>
  <si>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</si>
  <si>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</si>
  <si>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</si>
  <si>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</si>
  <si>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</si>
  <si>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</si>
  <si>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</si>
  <si>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</si>
  <si>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</si>
  <si>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</si>
  <si>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</si>
  <si>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</si>
  <si>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</si>
  <si>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</si>
  <si>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</si>
  <si>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</si>
  <si>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</si>
  <si>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</si>
  <si>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</si>
  <si>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</si>
  <si>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</si>
  <si>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</si>
  <si>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</si>
  <si>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</si>
  <si>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</si>
  <si>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</si>
  <si>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</si>
  <si>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</si>
  <si>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</si>
  <si>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</si>
  <si>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</si>
  <si>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</si>
  <si>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</si>
  <si>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</si>
  <si>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</si>
  <si>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</si>
  <si>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</si>
  <si>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</si>
  <si>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</si>
  <si>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</si>
  <si>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</si>
  <si>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</si>
  <si>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</si>
  <si>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</si>
  <si>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</si>
  <si>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</si>
  <si>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</si>
  <si>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</si>
  <si>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</si>
  <si>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</si>
  <si>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</si>
  <si>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</si>
  <si>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</si>
  <si>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</si>
  <si>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</si>
  <si>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</si>
  <si>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</si>
  <si>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</si>
  <si>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</si>
  <si>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</si>
  <si>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</si>
  <si>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</si>
  <si>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</si>
  <si>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</si>
  <si>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</si>
  <si>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</si>
  <si>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</si>
  <si>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</si>
  <si>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</si>
  <si>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</si>
  <si>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</si>
  <si>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</si>
  <si>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</si>
  <si>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</si>
  <si>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</si>
  <si>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</si>
  <si>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</si>
  <si>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</si>
  <si>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</si>
  <si>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</si>
  <si>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</si>
  <si>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</si>
  <si>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</si>
  <si>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</si>
  <si>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</si>
  <si>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</si>
  <si>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</si>
  <si>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</si>
  <si>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</si>
  <si>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</si>
  <si>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</si>
  <si>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</si>
  <si>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</si>
  <si>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</si>
  <si>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</si>
  <si>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</si>
  <si>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</si>
  <si>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</si>
  <si>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</si>
  <si>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</si>
  <si>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</si>
  <si>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</si>
  <si>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</si>
  <si>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</si>
  <si>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</si>
  <si>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</si>
  <si>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</si>
  <si>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</si>
  <si>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</si>
  <si>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</si>
  <si>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</si>
  <si>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</si>
  <si>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</si>
  <si>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</si>
  <si>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</si>
  <si>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</si>
  <si>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</si>
  <si>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</si>
  <si>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</si>
  <si>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</si>
  <si>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</si>
  <si>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</si>
  <si>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</si>
  <si>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</si>
  <si>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</si>
  <si>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</si>
  <si>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</si>
  <si>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</si>
  <si>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</si>
  <si>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</si>
  <si>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</si>
  <si>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</si>
  <si>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</si>
  <si>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</si>
  <si>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</si>
  <si>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</si>
  <si>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</si>
  <si>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</si>
  <si>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</si>
  <si>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</si>
  <si>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</si>
  <si>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</si>
  <si>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</si>
  <si>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</si>
  <si>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</si>
  <si>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</si>
  <si>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</si>
  <si>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</si>
  <si>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</si>
  <si>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</si>
  <si>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</si>
  <si>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</si>
  <si>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</si>
  <si>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</si>
  <si>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</si>
  <si>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</si>
  <si>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</si>
  <si>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</si>
  <si>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</si>
  <si>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</si>
  <si>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</si>
  <si>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</si>
  <si>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</si>
  <si>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</si>
  <si>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</si>
  <si>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</si>
  <si>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</si>
  <si>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</si>
  <si>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</si>
  <si>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</si>
  <si>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</si>
  <si>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</si>
  <si>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</si>
  <si>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</si>
  <si>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</si>
  <si>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</si>
  <si>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</si>
  <si>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</si>
  <si>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</si>
  <si>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</si>
  <si>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</si>
  <si>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</si>
  <si>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</si>
  <si>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</si>
  <si>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</si>
  <si>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</si>
  <si>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</si>
  <si>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</si>
  <si>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</si>
  <si>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</si>
  <si>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</si>
  <si>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</si>
  <si>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</si>
  <si>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</si>
  <si>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</si>
  <si>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</si>
  <si>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</si>
  <si>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</si>
  <si>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</si>
  <si>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</si>
  <si>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</si>
  <si>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</si>
  <si>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</si>
  <si>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</si>
  <si>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</si>
  <si>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</si>
  <si>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</si>
  <si>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</si>
  <si>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</si>
  <si>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</si>
  <si>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</si>
  <si>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</si>
  <si>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</si>
  <si>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</si>
  <si>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</si>
  <si>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</si>
  <si>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</si>
  <si>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</si>
  <si>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</si>
  <si>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</si>
  <si>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</si>
  <si>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</si>
  <si>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</si>
  <si>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</si>
  <si>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</si>
  <si>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</si>
  <si>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</si>
  <si>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</si>
  <si>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</si>
  <si>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</si>
  <si>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</si>
  <si>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</si>
  <si>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</si>
  <si>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</si>
  <si>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</si>
  <si>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</si>
  <si>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</si>
  <si>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</si>
  <si>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</si>
  <si>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</si>
  <si>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</si>
  <si>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</si>
  <si>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</si>
  <si>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</si>
  <si>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</si>
  <si>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</si>
  <si>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</si>
  <si>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</si>
  <si>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</si>
  <si>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</si>
  <si>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</si>
  <si>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</si>
  <si>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</si>
  <si>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</si>
  <si>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</si>
  <si>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</si>
  <si>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</si>
  <si>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</si>
  <si>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</si>
  <si>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</si>
  <si>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</si>
  <si>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</si>
  <si>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</si>
  <si>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</si>
  <si>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</si>
  <si>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</si>
  <si>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</si>
  <si>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</si>
  <si>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</si>
  <si>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</si>
  <si>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</si>
  <si>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</si>
  <si>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</si>
  <si>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</si>
  <si>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</si>
  <si>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</si>
  <si>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</si>
  <si>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</si>
  <si>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</si>
  <si>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</si>
  <si>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</si>
  <si>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</si>
  <si>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</si>
  <si>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</si>
  <si>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</si>
  <si>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</si>
  <si>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</si>
  <si>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</si>
  <si>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</si>
  <si>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</si>
  <si>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</si>
  <si>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</si>
  <si>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</si>
  <si>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</si>
  <si>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</si>
  <si>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</si>
  <si>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</si>
  <si>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</si>
  <si>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</si>
  <si>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</si>
  <si>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</si>
  <si>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</si>
  <si>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</si>
  <si>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</si>
  <si>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</si>
  <si>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</si>
  <si>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</si>
  <si>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</si>
  <si>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</si>
  <si>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</si>
  <si>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</si>
  <si>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</si>
  <si>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</si>
  <si>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</si>
  <si>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</si>
  <si>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</si>
  <si>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</si>
  <si>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</si>
  <si>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</si>
  <si>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</si>
  <si>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</si>
  <si>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</si>
  <si>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</si>
  <si>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</si>
  <si>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</si>
  <si>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</si>
  <si>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</si>
  <si>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</si>
  <si>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</si>
  <si>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</si>
  <si>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</si>
  <si>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</si>
  <si>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</si>
  <si>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</si>
  <si>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</si>
  <si>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</si>
  <si>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</si>
  <si>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</si>
  <si>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</si>
  <si>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</si>
  <si>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</si>
  <si>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</si>
  <si>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</si>
  <si>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</si>
  <si>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</si>
  <si>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</si>
  <si>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</si>
  <si>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</si>
  <si>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</si>
  <si>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</si>
  <si>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</si>
  <si>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</si>
  <si>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</si>
  <si>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</si>
  <si>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</si>
  <si>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</si>
  <si>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</si>
  <si>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</si>
  <si>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</si>
  <si>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</si>
  <si>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</si>
  <si>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</si>
  <si>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</si>
  <si>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</si>
  <si>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</si>
  <si>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</si>
  <si>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</si>
  <si>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</si>
  <si>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</si>
  <si>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</si>
  <si>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</si>
  <si>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</si>
  <si>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</si>
  <si>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</si>
  <si>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</si>
  <si>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</si>
  <si>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</si>
  <si>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</si>
  <si>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</si>
  <si>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</si>
  <si>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</si>
  <si>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</si>
  <si>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</si>
  <si>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</si>
  <si>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</si>
  <si>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</si>
  <si>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</si>
  <si>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</si>
  <si>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</si>
  <si>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</si>
  <si>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</si>
  <si>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</si>
  <si>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</si>
  <si>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</si>
  <si>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</si>
  <si>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</si>
  <si>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</si>
  <si>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</si>
  <si>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</si>
  <si>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</si>
  <si>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</si>
  <si>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</si>
  <si>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</si>
  <si>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</si>
  <si>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</si>
  <si>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</si>
  <si>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</si>
  <si>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</si>
  <si>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</si>
  <si>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</si>
  <si>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</si>
  <si>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</si>
  <si>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</si>
  <si>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</si>
  <si>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</si>
  <si>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</si>
  <si>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</si>
  <si>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</si>
  <si>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</si>
  <si>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</si>
  <si>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</si>
  <si>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</si>
  <si>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</si>
  <si>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</si>
  <si>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</si>
  <si>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</si>
  <si>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</si>
  <si>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</si>
  <si>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</si>
  <si>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</si>
  <si>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</si>
  <si>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</si>
  <si>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</si>
  <si>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</si>
  <si>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</si>
  <si>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</si>
  <si>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</si>
  <si>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</si>
  <si>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</si>
  <si>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</si>
  <si>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</si>
  <si>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</si>
  <si>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</si>
  <si>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</si>
  <si>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</si>
  <si>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</si>
  <si>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</si>
  <si>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</si>
  <si>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</si>
  <si>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</si>
  <si>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</si>
  <si>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</si>
  <si>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</si>
  <si>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</si>
  <si>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</si>
  <si>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</si>
  <si>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</si>
  <si>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</si>
  <si>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</si>
  <si>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</si>
  <si>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</si>
  <si>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</si>
  <si>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</si>
  <si>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</si>
  <si>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</si>
  <si>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</si>
  <si>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</si>
  <si>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</si>
  <si>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</si>
  <si>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</si>
  <si>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</si>
  <si>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</si>
  <si>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</si>
  <si>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</si>
  <si>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</si>
  <si>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</si>
  <si>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</si>
  <si>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</si>
  <si>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</si>
  <si>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</si>
  <si>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</si>
  <si>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</si>
  <si>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</si>
  <si>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</si>
  <si>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</si>
  <si>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</si>
  <si>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</si>
  <si>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</si>
  <si>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</si>
  <si>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</si>
  <si>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</si>
  <si>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</si>
  <si>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</si>
  <si>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</si>
  <si>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</si>
  <si>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</si>
  <si>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</si>
  <si>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</si>
  <si>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</si>
  <si>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</si>
  <si>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</si>
  <si>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</si>
  <si>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</si>
  <si>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</si>
  <si>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</si>
  <si>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</si>
  <si>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</si>
  <si>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</si>
  <si>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</si>
  <si>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</si>
  <si>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</si>
  <si>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</si>
  <si>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</si>
  <si>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</si>
  <si>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</si>
  <si>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</si>
  <si>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</si>
  <si>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</si>
  <si>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</si>
  <si>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</si>
  <si>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</si>
  <si>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</si>
  <si>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</si>
  <si>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</si>
  <si>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</si>
  <si>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</si>
  <si>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</si>
  <si>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</si>
  <si>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</si>
  <si>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</si>
  <si>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</si>
  <si>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</si>
  <si>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</si>
  <si>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</si>
  <si>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</si>
  <si>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</si>
  <si>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</si>
  <si>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</si>
  <si>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</si>
  <si>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</si>
  <si>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</si>
  <si>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</si>
  <si>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</si>
  <si>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</si>
  <si>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</si>
  <si>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</si>
  <si>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</si>
  <si>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</si>
  <si>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</si>
  <si>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</si>
  <si>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</si>
  <si>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</si>
  <si>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</si>
  <si>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</si>
  <si>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</si>
  <si>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</si>
  <si>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</si>
  <si>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</si>
  <si>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</si>
  <si>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</si>
  <si>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</si>
  <si>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</si>
  <si>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</si>
  <si>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</si>
  <si>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</si>
  <si>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</si>
  <si>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</si>
  <si>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</si>
  <si>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</si>
  <si>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</si>
  <si>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</si>
  <si>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</si>
  <si>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</si>
  <si>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</si>
  <si>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</si>
  <si>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</si>
  <si>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</si>
  <si>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</si>
  <si>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</si>
  <si>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</si>
  <si>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</si>
  <si>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</si>
  <si>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</si>
  <si>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</si>
  <si>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</si>
  <si>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</si>
  <si>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</si>
  <si>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</si>
  <si>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</si>
  <si>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</si>
  <si>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</si>
  <si>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</si>
  <si>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</si>
  <si>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</si>
  <si>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</si>
  <si>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</si>
  <si>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</si>
  <si>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</si>
  <si>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</si>
  <si>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</si>
  <si>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</si>
  <si>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</si>
  <si>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</si>
  <si>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</si>
  <si>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</si>
  <si>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</si>
  <si>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</si>
  <si>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</si>
  <si>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</si>
  <si>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</si>
  <si>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</si>
  <si>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</si>
  <si>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</si>
  <si>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</si>
  <si>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</si>
  <si>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</si>
  <si>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</si>
  <si>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</si>
  <si>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</si>
  <si>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</si>
  <si>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</si>
  <si>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</si>
  <si>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</si>
  <si>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</si>
  <si>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</si>
  <si>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</si>
  <si>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</si>
  <si>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</si>
  <si>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</si>
  <si>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</si>
  <si>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</si>
  <si>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</si>
  <si>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</si>
  <si>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</si>
  <si>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</si>
  <si>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</si>
  <si>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</si>
  <si>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</si>
  <si>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</si>
  <si>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</si>
  <si>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</si>
  <si>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</si>
  <si>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</si>
  <si>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</si>
  <si>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</si>
  <si>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</si>
  <si>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</si>
  <si>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</si>
  <si>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</si>
  <si>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</si>
  <si>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</si>
  <si>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</si>
  <si>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</si>
  <si>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</si>
  <si>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</si>
  <si>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</si>
  <si>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</si>
  <si>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</si>
  <si>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</si>
  <si>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</si>
  <si>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</si>
  <si>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</si>
  <si>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</si>
  <si>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</si>
  <si>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</si>
  <si>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</si>
  <si>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</si>
  <si>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</si>
  <si>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</si>
  <si>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</si>
  <si>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</si>
  <si>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</si>
  <si>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</si>
  <si>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</si>
  <si>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</si>
  <si>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</si>
  <si>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</si>
  <si>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</si>
  <si>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</si>
  <si>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</si>
  <si>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</si>
  <si>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</si>
  <si>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</si>
  <si>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</si>
  <si>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</si>
  <si>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</si>
  <si>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</si>
  <si>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</si>
  <si>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</si>
  <si>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</si>
  <si>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</si>
  <si>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</si>
  <si>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</si>
  <si>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</si>
  <si>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</si>
  <si>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</si>
  <si>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</si>
  <si>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</si>
  <si>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</si>
  <si>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</si>
  <si>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</si>
  <si>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</si>
  <si>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</si>
  <si>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</si>
  <si>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</si>
  <si>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</si>
  <si>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</si>
  <si>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</si>
  <si>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</si>
  <si>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</si>
  <si>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</si>
  <si>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</si>
  <si>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</si>
  <si>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</si>
  <si>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</si>
  <si>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</si>
  <si>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</si>
  <si>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</si>
  <si>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</si>
  <si>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</si>
  <si>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</si>
  <si>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</si>
  <si>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</si>
  <si>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</si>
  <si>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</si>
  <si>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</si>
  <si>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</si>
  <si>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</si>
  <si>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</si>
  <si>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</si>
  <si>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</si>
  <si>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</si>
  <si>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</si>
  <si>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</si>
  <si>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</si>
  <si>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</si>
  <si>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</si>
  <si>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</si>
  <si>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</si>
  <si>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</si>
  <si>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</si>
  <si>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</si>
  <si>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</si>
  <si>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</si>
  <si>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</si>
  <si>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</si>
  <si>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</si>
  <si>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</si>
  <si>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</si>
  <si>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</si>
  <si>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</si>
  <si>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</si>
  <si>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</si>
  <si>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</si>
  <si>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</si>
  <si>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</si>
  <si>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</si>
  <si>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</si>
  <si>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</si>
  <si>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</si>
  <si>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</si>
  <si>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</si>
  <si>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</si>
  <si>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</si>
  <si>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</si>
  <si>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</si>
  <si>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</si>
  <si>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</si>
  <si>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</si>
  <si>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</si>
  <si>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</si>
  <si>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</si>
  <si>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</si>
  <si>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</si>
  <si>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</si>
  <si>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</si>
  <si>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</si>
  <si>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</si>
  <si>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</si>
  <si>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</si>
  <si>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</si>
  <si>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</si>
  <si>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</si>
  <si>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</si>
  <si>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</si>
  <si>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</si>
  <si>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</si>
  <si>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</si>
  <si>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</si>
  <si>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</si>
  <si>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</si>
  <si>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</si>
  <si>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</si>
  <si>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</si>
  <si>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</si>
  <si>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</si>
  <si>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</si>
  <si>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</si>
  <si>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</si>
  <si>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</si>
  <si>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</si>
  <si>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</si>
  <si>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</si>
  <si>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</si>
  <si>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</si>
  <si>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</si>
  <si>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</si>
  <si>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</si>
  <si>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</si>
  <si>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</si>
  <si>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</si>
  <si>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</si>
  <si>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</si>
  <si>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</si>
  <si>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</si>
  <si>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</si>
  <si>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</si>
  <si>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</si>
  <si>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</si>
  <si>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</si>
  <si>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</si>
  <si>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</si>
  <si>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</si>
  <si>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</si>
  <si>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</si>
  <si>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</si>
  <si>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</si>
  <si>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</si>
  <si>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</si>
  <si>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</si>
  <si>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</si>
  <si>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</si>
  <si>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</si>
  <si>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</si>
  <si>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</si>
  <si>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</si>
  <si>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</si>
  <si>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</si>
  <si>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</si>
  <si>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</si>
  <si>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</si>
  <si>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</si>
  <si>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</si>
  <si>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</si>
  <si>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</si>
  <si>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</si>
  <si>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</si>
  <si>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</si>
  <si>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</si>
  <si>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</si>
  <si>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</si>
  <si>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</si>
  <si>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</si>
  <si>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</si>
  <si>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</si>
  <si>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</si>
  <si>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</si>
  <si>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</si>
  <si>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</si>
  <si>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</si>
  <si>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</si>
  <si>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</si>
  <si>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</si>
  <si>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</si>
  <si>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</si>
  <si>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</si>
  <si>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</si>
  <si>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</si>
  <si>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</si>
  <si>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</si>
  <si>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</si>
  <si>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</si>
  <si>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</si>
  <si>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</si>
  <si>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</si>
  <si>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</si>
  <si>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</si>
  <si>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</si>
  <si>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</si>
  <si>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</si>
  <si>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</si>
  <si>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</si>
  <si>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</si>
  <si>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</si>
  <si>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</si>
  <si>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</si>
  <si>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</si>
  <si>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</si>
  <si>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</si>
  <si>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</si>
  <si>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</si>
  <si>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</si>
  <si>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</si>
  <si>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</si>
  <si>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</si>
  <si>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</si>
  <si>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</si>
  <si>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</si>
  <si>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</si>
  <si>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</si>
  <si>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</si>
  <si>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</si>
  <si>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</si>
  <si>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</si>
  <si>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</si>
  <si>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</si>
  <si>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</si>
  <si>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</si>
  <si>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</si>
  <si>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</si>
  <si>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</si>
  <si>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</si>
  <si>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</si>
  <si>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</si>
  <si>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</si>
  <si>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</si>
  <si>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</si>
  <si>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</si>
  <si>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</si>
  <si>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</si>
  <si>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</si>
  <si>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</si>
  <si>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</si>
  <si>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</si>
  <si>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</si>
  <si>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</si>
  <si>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</si>
  <si>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</si>
  <si>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</si>
  <si>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</si>
  <si>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</si>
  <si>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</si>
  <si>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</si>
  <si>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</si>
  <si>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</si>
  <si>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</si>
  <si>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</si>
  <si>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</si>
  <si>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</si>
  <si>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</si>
  <si>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</si>
  <si>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</si>
  <si>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</si>
  <si>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</si>
  <si>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</si>
  <si>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</si>
  <si>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</si>
  <si>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</si>
  <si>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</si>
  <si>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</si>
  <si>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</si>
  <si>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</si>
  <si>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</si>
  <si>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</si>
  <si>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</si>
  <si>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</si>
  <si>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</si>
  <si>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</si>
  <si>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</si>
  <si>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</si>
  <si>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</si>
  <si>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</si>
  <si>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</si>
  <si>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</si>
  <si>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</si>
  <si>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</si>
  <si>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</si>
  <si>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</si>
  <si>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</si>
  <si>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</si>
  <si>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</si>
  <si>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</si>
  <si>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</si>
  <si>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</si>
  <si>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</si>
  <si>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</si>
  <si>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</si>
  <si>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</si>
  <si>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</si>
  <si>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</si>
  <si>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</si>
  <si>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</si>
  <si>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</si>
  <si>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</si>
  <si>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</si>
  <si>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</si>
  <si>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</si>
  <si>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</si>
  <si>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</si>
  <si>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</si>
  <si>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</si>
  <si>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</si>
  <si>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</si>
  <si>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</si>
  <si>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</si>
  <si>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</si>
  <si>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</si>
  <si>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</si>
  <si>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</si>
  <si>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</si>
  <si>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</si>
  <si>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</si>
  <si>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</si>
  <si>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</si>
  <si>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</si>
  <si>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</si>
  <si>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</si>
  <si>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</si>
  <si>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</si>
  <si>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</si>
  <si>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</si>
  <si>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</si>
  <si>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</si>
  <si>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</si>
  <si>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</si>
  <si>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</si>
  <si>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</si>
  <si>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</si>
  <si>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</si>
  <si>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</si>
  <si>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</si>
  <si>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</si>
  <si>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</si>
  <si>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</si>
  <si>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</si>
  <si>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</si>
  <si>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</si>
  <si>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</si>
  <si>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</si>
  <si>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</si>
  <si>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</si>
  <si>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</si>
  <si>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</si>
  <si>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</si>
  <si>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</si>
  <si>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</si>
  <si>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</si>
  <si>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</si>
  <si>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</si>
  <si>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</si>
  <si>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</si>
  <si>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</si>
  <si>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</si>
  <si>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</si>
  <si>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</si>
  <si>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</si>
  <si>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</si>
  <si>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</si>
  <si>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</si>
  <si>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</si>
  <si>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</si>
  <si>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</si>
  <si>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</si>
  <si>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</si>
  <si>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</si>
  <si>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</si>
  <si>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</si>
  <si>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</si>
  <si>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</si>
  <si>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</si>
  <si>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</si>
  <si>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</si>
  <si>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</si>
  <si>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</si>
  <si>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</si>
  <si>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</si>
  <si>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</si>
  <si>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</si>
  <si>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</si>
  <si>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</si>
  <si>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</si>
  <si>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</si>
  <si>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</si>
  <si>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</si>
  <si>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</si>
  <si>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</si>
  <si>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</si>
  <si>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</si>
  <si>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</si>
  <si>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</si>
  <si>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</si>
  <si>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</si>
  <si>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</si>
  <si>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</si>
  <si>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</si>
  <si>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</si>
  <si>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</si>
  <si>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</si>
  <si>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</si>
  <si>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</si>
  <si>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</si>
  <si>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</si>
  <si>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</si>
  <si>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</si>
  <si>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</si>
  <si>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</si>
  <si>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</si>
  <si>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</si>
  <si>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</si>
  <si>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</si>
  <si>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</si>
  <si>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</si>
  <si>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</si>
  <si>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</si>
  <si>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</si>
  <si>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</si>
  <si>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</si>
  <si>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</si>
  <si>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</si>
  <si>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</si>
  <si>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</si>
  <si>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</si>
  <si>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</si>
  <si>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</si>
  <si>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</si>
  <si>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</si>
  <si>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</si>
  <si>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</si>
  <si>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</si>
  <si>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</si>
  <si>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</si>
  <si>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</si>
  <si>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</si>
  <si>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</si>
  <si>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</si>
  <si>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</si>
  <si>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</si>
  <si>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</si>
  <si>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</si>
  <si>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</si>
  <si>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</si>
  <si>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</si>
  <si>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</si>
  <si>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</si>
  <si>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</si>
  <si>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</si>
  <si>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</si>
  <si>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</si>
  <si>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</si>
  <si>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</si>
  <si>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</si>
  <si>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</si>
  <si>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</si>
  <si>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</si>
  <si>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</si>
  <si>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</si>
  <si>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</si>
  <si>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</si>
  <si>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</si>
  <si>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</si>
  <si>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</si>
  <si>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</si>
  <si>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</si>
  <si>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</si>
  <si>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</si>
  <si>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</si>
  <si>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</si>
  <si>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</si>
  <si>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</si>
  <si>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</si>
  <si>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</si>
  <si>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</si>
  <si>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</si>
  <si>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</si>
  <si>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</si>
  <si>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</si>
  <si>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</si>
  <si>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</si>
  <si>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</si>
  <si>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</si>
  <si>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</si>
  <si>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</si>
  <si>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</si>
  <si>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</si>
  <si>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</si>
  <si>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</si>
  <si>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</si>
  <si>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</si>
  <si>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</si>
  <si>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</si>
  <si>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</si>
  <si>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</si>
  <si>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</si>
  <si>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</si>
  <si>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</si>
  <si>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</si>
  <si>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</si>
  <si>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</si>
  <si>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</si>
  <si>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</si>
  <si>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</si>
  <si>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</si>
  <si>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</si>
  <si>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</si>
  <si>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</si>
  <si>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</si>
  <si>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</si>
  <si>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</si>
  <si>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</si>
  <si>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</si>
  <si>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</si>
  <si>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</si>
  <si>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</si>
  <si>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</si>
  <si>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</si>
  <si>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</si>
  <si>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</si>
  <si>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</si>
  <si>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</si>
  <si>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</si>
  <si>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</si>
  <si>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</si>
  <si>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</si>
  <si>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</si>
  <si>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</si>
  <si>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</si>
  <si>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</si>
  <si>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</si>
  <si>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</si>
  <si>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</si>
  <si>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</si>
  <si>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</si>
  <si>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</si>
  <si>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</si>
  <si>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</si>
  <si>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</si>
  <si>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</si>
  <si>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</si>
  <si>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</si>
  <si>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</si>
  <si>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</si>
  <si>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</si>
  <si>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</si>
  <si>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</si>
  <si>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</si>
  <si>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</si>
  <si>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</si>
  <si>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</si>
  <si>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</si>
  <si>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</si>
  <si>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</si>
  <si>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</si>
  <si>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</si>
  <si>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</si>
  <si>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</si>
  <si>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</si>
  <si>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</si>
  <si>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</si>
  <si>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</si>
  <si>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</si>
  <si>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</si>
  <si>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</si>
  <si>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</si>
  <si>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</si>
  <si>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</si>
  <si>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</si>
  <si>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</si>
  <si>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</si>
  <si>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</si>
  <si>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</si>
  <si>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</si>
  <si>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</si>
  <si>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</si>
  <si>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</si>
  <si>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</si>
  <si>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</si>
  <si>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</si>
  <si>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</si>
  <si>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</si>
  <si>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</si>
  <si>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</si>
  <si>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</si>
  <si>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</si>
  <si>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</si>
  <si>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</si>
  <si>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</si>
  <si>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</si>
  <si>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</si>
  <si>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</si>
  <si>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</si>
  <si>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</si>
  <si>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</si>
  <si>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</si>
  <si>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</si>
  <si>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</si>
  <si>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</si>
  <si>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</si>
  <si>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</si>
  <si>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</si>
  <si>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</si>
  <si>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</si>
  <si>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</si>
  <si>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</si>
  <si>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</si>
  <si>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</si>
  <si>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</si>
  <si>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</si>
  <si>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</si>
  <si>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</si>
  <si>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</si>
  <si>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</si>
  <si>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</si>
  <si>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</si>
  <si>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</si>
  <si>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</si>
  <si>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</si>
  <si>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</si>
  <si>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</si>
  <si>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</si>
  <si>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</si>
  <si>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</si>
  <si>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</si>
  <si>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</si>
  <si>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</si>
  <si>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</si>
  <si>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</si>
  <si>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</si>
  <si>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</si>
  <si>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</si>
  <si>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</si>
  <si>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</si>
  <si>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</si>
  <si>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</si>
  <si>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</si>
  <si>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</si>
  <si>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</si>
  <si>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</si>
  <si>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</si>
  <si>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</si>
  <si>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</si>
  <si>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</si>
  <si>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</si>
  <si>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</si>
  <si>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</si>
  <si>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</si>
  <si>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</si>
  <si>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</si>
  <si>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</si>
  <si>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</si>
  <si>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</si>
  <si>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</si>
  <si>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</si>
  <si>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</si>
  <si>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</si>
  <si>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</si>
  <si>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</si>
  <si>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</si>
  <si>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</si>
  <si>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</si>
  <si>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</si>
  <si>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</si>
  <si>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</si>
  <si>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</si>
  <si>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</si>
  <si>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</si>
  <si>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</si>
  <si>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</si>
  <si>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</si>
  <si>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</si>
  <si>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</si>
  <si>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</si>
  <si>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</si>
  <si>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</si>
  <si>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</si>
  <si>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</si>
  <si>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</si>
  <si>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</si>
  <si>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</si>
  <si>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</si>
  <si>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</si>
  <si>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</si>
  <si>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</si>
  <si>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</si>
  <si>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</si>
  <si>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</si>
  <si>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</si>
  <si>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</si>
  <si>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</si>
  <si>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</si>
  <si>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</si>
  <si>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</si>
  <si>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</si>
  <si>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</si>
  <si>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</si>
  <si>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</si>
  <si>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</si>
  <si>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</si>
  <si>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</si>
  <si>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</si>
  <si>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</si>
  <si>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</si>
  <si>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</si>
  <si>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</si>
  <si>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</si>
  <si>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</si>
  <si>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</si>
  <si>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</si>
  <si>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</si>
  <si>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</si>
  <si>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</si>
  <si>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</si>
  <si>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</si>
  <si>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</si>
  <si>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</si>
  <si>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</si>
  <si>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</si>
  <si>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</si>
  <si>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</si>
  <si>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</si>
  <si>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</si>
  <si>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</si>
  <si>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</si>
  <si>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</si>
  <si>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</si>
  <si>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</si>
  <si>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</si>
  <si>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</si>
  <si>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</si>
  <si>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</si>
  <si>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</si>
  <si>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</si>
  <si>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</si>
  <si>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</si>
  <si>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</si>
  <si>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</si>
  <si>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</si>
  <si>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</si>
  <si>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</si>
  <si>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</si>
  <si>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</si>
  <si>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</si>
  <si>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</si>
  <si>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</si>
  <si>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</si>
  <si>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</si>
  <si>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</si>
  <si>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</si>
  <si>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</si>
  <si>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</si>
  <si>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</si>
  <si>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</si>
  <si>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</si>
  <si>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</si>
  <si>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</si>
  <si>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</si>
  <si>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</si>
  <si>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</si>
  <si>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</si>
  <si>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</si>
  <si>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</si>
  <si>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</si>
  <si>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</si>
  <si>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</si>
  <si>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</si>
  <si>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</si>
  <si>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</si>
  <si>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</si>
  <si>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</si>
  <si>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</si>
  <si>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</si>
  <si>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</si>
  <si>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</si>
  <si>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</si>
  <si>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</si>
  <si>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</si>
  <si>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</si>
  <si>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</si>
  <si>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</si>
  <si>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</si>
  <si>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</si>
  <si>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</si>
  <si>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</si>
  <si>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</si>
  <si>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</si>
  <si>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</si>
  <si>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</si>
  <si>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</si>
  <si>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</si>
  <si>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</si>
  <si>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</si>
  <si>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</si>
  <si>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</si>
  <si>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</si>
  <si>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</si>
  <si>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</si>
  <si>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</si>
  <si>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</si>
  <si>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</si>
  <si>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</si>
  <si>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</si>
  <si>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</si>
  <si>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</si>
  <si>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</si>
  <si>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</si>
  <si>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</si>
  <si>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</si>
  <si>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</si>
  <si>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</si>
  <si>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</si>
  <si>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</si>
  <si>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</si>
  <si>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</si>
  <si>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</si>
  <si>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</si>
  <si>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</si>
  <si>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</si>
  <si>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</si>
  <si>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</si>
  <si>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</si>
  <si>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</si>
  <si>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</si>
  <si>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</si>
  <si>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</si>
  <si>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</si>
  <si>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</si>
  <si>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</si>
  <si>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</si>
  <si>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</si>
  <si>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</si>
  <si>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</si>
  <si>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</si>
  <si>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</si>
  <si>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</si>
  <si>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</si>
  <si>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</si>
  <si>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</si>
  <si>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</si>
  <si>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</si>
  <si>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</si>
  <si>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</si>
  <si>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</si>
  <si>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</si>
  <si>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</si>
  <si>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</si>
  <si>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</si>
  <si>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</si>
  <si>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</si>
  <si>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</si>
  <si>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</si>
  <si>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</si>
  <si>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</si>
  <si>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</si>
  <si>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</si>
  <si>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</si>
  <si>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</si>
  <si>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</si>
  <si>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</si>
  <si>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</si>
  <si>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</si>
  <si>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</si>
  <si>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</si>
  <si>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</si>
  <si>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</si>
  <si>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</si>
  <si>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</si>
  <si>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</si>
  <si>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</si>
  <si>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</si>
  <si>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</si>
  <si>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</si>
  <si>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</si>
  <si>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</si>
  <si>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</si>
  <si>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</si>
  <si>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</si>
  <si>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</si>
  <si>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</si>
  <si>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</si>
  <si>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</si>
  <si>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</si>
  <si>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</si>
  <si>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</si>
  <si>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</si>
  <si>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</si>
  <si>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</si>
  <si>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</si>
  <si>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</si>
  <si>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</si>
  <si>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</si>
  <si>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</si>
  <si>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</si>
  <si>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</si>
  <si>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</si>
  <si>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</si>
  <si>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</si>
  <si>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</si>
  <si>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</si>
  <si>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</si>
  <si>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</si>
  <si>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</si>
  <si>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</si>
  <si>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</si>
  <si>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</si>
  <si>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</si>
  <si>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</si>
  <si>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</si>
  <si>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</si>
  <si>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</si>
  <si>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</si>
  <si>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</si>
  <si>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</si>
  <si>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</si>
  <si>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</si>
  <si>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</si>
  <si>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</si>
  <si>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</si>
  <si>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</si>
  <si>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</si>
  <si>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</si>
  <si>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</si>
  <si>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</si>
  <si>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</si>
  <si>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</si>
  <si>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</si>
  <si>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</si>
  <si>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</si>
  <si>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</si>
  <si>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</si>
  <si>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</si>
  <si>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</si>
  <si>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</si>
  <si>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</si>
  <si>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</si>
  <si>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</si>
  <si>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</si>
  <si>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</si>
  <si>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</si>
  <si>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</si>
  <si>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</si>
  <si>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</si>
  <si>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</si>
  <si>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</si>
  <si>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</si>
  <si>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</si>
  <si>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</si>
  <si>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</si>
  <si>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</si>
  <si>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</si>
  <si>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</si>
  <si>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</si>
  <si>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</si>
  <si>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</si>
  <si>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</si>
  <si>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</si>
  <si>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</si>
  <si>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</si>
  <si>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</si>
  <si>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</si>
  <si>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</si>
  <si>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</si>
  <si>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</si>
  <si>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</si>
  <si>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</si>
  <si>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</si>
  <si>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</si>
  <si>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</si>
  <si>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</si>
  <si>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</si>
  <si>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</si>
  <si>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</si>
  <si>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</si>
  <si>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</si>
  <si>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</si>
  <si>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</si>
  <si>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</si>
  <si>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</si>
  <si>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</si>
  <si>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</si>
  <si>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</si>
  <si>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</si>
  <si>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</si>
  <si>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</si>
  <si>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</si>
  <si>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</si>
  <si>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</si>
  <si>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</si>
  <si>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</si>
  <si>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</si>
  <si>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</si>
  <si>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</si>
  <si>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</si>
  <si>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</si>
  <si>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</si>
  <si>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</si>
  <si>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</si>
  <si>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</si>
  <si>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</si>
  <si>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</si>
  <si>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</si>
  <si>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</si>
  <si>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</si>
  <si>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</si>
  <si>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</si>
  <si>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</si>
  <si>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</si>
  <si>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</si>
  <si>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</si>
  <si>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</si>
  <si>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</si>
  <si>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</si>
  <si>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</si>
  <si>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</si>
  <si>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</si>
  <si>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</si>
  <si>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</si>
  <si>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</si>
  <si>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</si>
  <si>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</si>
  <si>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</si>
  <si>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</si>
  <si>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</si>
  <si>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</si>
  <si>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</si>
  <si>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</si>
  <si>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</si>
  <si>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</si>
  <si>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</si>
  <si>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</si>
  <si>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</si>
  <si>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</si>
  <si>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</si>
  <si>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</si>
  <si>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</si>
  <si>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</si>
  <si>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</si>
  <si>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</si>
  <si>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</si>
  <si>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</si>
  <si>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</si>
  <si>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</si>
  <si>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</si>
  <si>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</si>
  <si>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</si>
  <si>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</si>
  <si>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</si>
  <si>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</si>
  <si>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</si>
  <si>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</si>
  <si>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</si>
  <si>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</si>
  <si>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</si>
  <si>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</si>
  <si>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</si>
  <si>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</si>
  <si>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</si>
  <si>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</si>
  <si>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</si>
  <si>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</si>
  <si>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</si>
  <si>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</si>
  <si>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</si>
  <si>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</si>
  <si>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</si>
  <si>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</si>
  <si>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</si>
  <si>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</si>
  <si>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</si>
  <si>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</si>
  <si>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</si>
  <si>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</si>
  <si>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</si>
  <si>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</si>
  <si>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</si>
  <si>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</si>
  <si>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</si>
  <si>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</si>
  <si>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</si>
  <si>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</si>
  <si>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</si>
  <si>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</si>
  <si>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</si>
  <si>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</si>
  <si>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</si>
  <si>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</si>
  <si>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</si>
  <si>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</si>
  <si>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</si>
  <si>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</si>
  <si>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</si>
  <si>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</si>
  <si>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</si>
  <si>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</si>
  <si>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</si>
  <si>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</si>
  <si>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</si>
  <si>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</si>
  <si>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</si>
  <si>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</si>
  <si>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</si>
  <si>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</si>
  <si>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</si>
  <si>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</si>
  <si>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</si>
  <si>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</si>
  <si>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</si>
  <si>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</si>
  <si>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</si>
  <si>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</si>
  <si>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</si>
  <si>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</si>
  <si>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</si>
  <si>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</si>
  <si>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</si>
  <si>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</si>
  <si>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</si>
  <si>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</si>
  <si>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</si>
  <si>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</si>
  <si>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</si>
  <si>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</si>
  <si>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</si>
  <si>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</si>
  <si>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</si>
  <si>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</si>
  <si>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</si>
  <si>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</si>
  <si>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</si>
  <si>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</si>
  <si>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</si>
  <si>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</si>
  <si>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</si>
  <si>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</si>
  <si>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</si>
  <si>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</si>
  <si>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</si>
  <si>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</si>
  <si>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</si>
  <si>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</si>
  <si>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</si>
  <si>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</si>
  <si>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</si>
  <si>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</si>
  <si>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</si>
  <si>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</si>
  <si>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</si>
  <si>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</si>
  <si>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</si>
  <si>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</si>
  <si>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</si>
  <si>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</si>
  <si>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</si>
  <si>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</si>
  <si>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</si>
  <si>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</si>
  <si>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</si>
  <si>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</si>
  <si>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</si>
  <si>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</si>
  <si>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</si>
  <si>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</si>
  <si>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</si>
  <si>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</si>
  <si>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</si>
  <si>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</si>
  <si>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</si>
  <si>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</si>
  <si>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</si>
  <si>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</si>
  <si>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</si>
  <si>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</si>
  <si>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</si>
  <si>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</si>
  <si>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</si>
  <si>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</si>
  <si>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</si>
  <si>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</si>
  <si>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</si>
  <si>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</si>
  <si>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</si>
  <si>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</si>
  <si>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</si>
  <si>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</si>
  <si>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</si>
  <si>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</si>
  <si>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</si>
  <si>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</si>
  <si>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</si>
  <si>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</si>
  <si>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</si>
  <si>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</si>
  <si>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</si>
  <si>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</si>
  <si>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</si>
  <si>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</si>
  <si>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</si>
  <si>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</si>
  <si>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</si>
  <si>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</si>
  <si>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</si>
  <si>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</si>
  <si>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</si>
  <si>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</si>
  <si>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</si>
  <si>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</si>
  <si>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</si>
  <si>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</si>
  <si>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</si>
  <si>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</si>
  <si>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</si>
  <si>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</si>
  <si>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</si>
  <si>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</si>
  <si>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</si>
  <si>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</si>
  <si>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</si>
  <si>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</si>
  <si>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</si>
  <si>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</si>
  <si>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</si>
  <si>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</si>
  <si>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</si>
  <si>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</si>
  <si>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</si>
  <si>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</si>
  <si>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</si>
  <si>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</si>
  <si>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</si>
  <si>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</si>
  <si>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</si>
  <si>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</si>
  <si>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</si>
  <si>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</si>
  <si>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</si>
  <si>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</si>
  <si>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</si>
  <si>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</si>
  <si>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</si>
  <si>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</si>
  <si>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</si>
  <si>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</si>
  <si>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</si>
  <si>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</si>
  <si>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</si>
  <si>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</si>
  <si>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</si>
  <si>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</si>
  <si>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</si>
  <si>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</si>
  <si>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</si>
  <si>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</si>
  <si>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</si>
  <si>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</si>
  <si>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</si>
  <si>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</si>
  <si>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</si>
  <si>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</si>
  <si>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</si>
  <si>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</si>
  <si>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</si>
  <si>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</si>
  <si>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</si>
  <si>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</si>
  <si>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</si>
  <si>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</si>
  <si>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</si>
  <si>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</si>
  <si>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</si>
  <si>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</si>
  <si>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</si>
  <si>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</si>
  <si>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</si>
  <si>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</si>
  <si>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</si>
  <si>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</si>
  <si>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</si>
  <si>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</si>
  <si>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</si>
  <si>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</si>
  <si>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</si>
  <si>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</si>
  <si>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</si>
  <si>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</si>
  <si>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</si>
  <si>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</si>
  <si>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</si>
  <si>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</si>
  <si>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</si>
  <si>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</si>
  <si>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</si>
  <si>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</si>
  <si>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</si>
  <si>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</si>
  <si>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</si>
  <si>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</si>
  <si>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</si>
  <si>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</si>
  <si>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</si>
  <si>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</si>
  <si>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</si>
  <si>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</si>
  <si>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</si>
  <si>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</si>
  <si>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</si>
  <si>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</si>
  <si>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</si>
  <si>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</si>
  <si>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</si>
  <si>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</si>
  <si>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</si>
  <si>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</si>
  <si>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</si>
  <si>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</si>
  <si>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</si>
  <si>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</si>
  <si>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</si>
  <si>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</si>
  <si>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</si>
  <si>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</si>
  <si>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</si>
  <si>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</si>
  <si>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</si>
  <si>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</si>
  <si>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</si>
  <si>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</si>
  <si>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</si>
  <si>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</si>
  <si>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</si>
  <si>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</si>
  <si>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</si>
  <si>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</si>
  <si>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</si>
  <si>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</si>
  <si>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</si>
  <si>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</si>
  <si>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</si>
  <si>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</si>
  <si>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</si>
  <si>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</si>
  <si>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</si>
  <si>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</si>
  <si>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</si>
  <si>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</si>
  <si>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</si>
  <si>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</si>
  <si>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</si>
  <si>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</si>
  <si>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</si>
  <si>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</si>
  <si>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</si>
  <si>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</si>
  <si>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</si>
  <si>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</si>
  <si>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</si>
  <si>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</si>
  <si>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</si>
  <si>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</si>
  <si>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</si>
  <si>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</si>
  <si>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</si>
  <si>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</si>
  <si>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</si>
  <si>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</si>
  <si>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</si>
  <si>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</si>
  <si>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</si>
  <si>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</si>
  <si>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</si>
  <si>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</si>
  <si>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</si>
  <si>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</si>
  <si>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</si>
  <si>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</si>
  <si>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</si>
  <si>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</si>
  <si>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</si>
  <si>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</si>
  <si>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</si>
  <si>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</si>
  <si>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</si>
  <si>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</si>
  <si>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</si>
  <si>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</si>
  <si>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</si>
  <si>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</si>
  <si>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</si>
  <si>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</si>
  <si>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</si>
  <si>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</si>
  <si>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</si>
  <si>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</si>
  <si>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</si>
  <si>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</si>
  <si>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</si>
  <si>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</si>
  <si>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</si>
  <si>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</si>
  <si>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</si>
  <si>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</si>
  <si>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</si>
  <si>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</si>
  <si>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</si>
  <si>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</si>
  <si>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</si>
  <si>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</si>
  <si>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</si>
  <si>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</si>
  <si>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</si>
  <si>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</si>
  <si>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</si>
  <si>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</si>
  <si>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</si>
  <si>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</si>
  <si>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</si>
  <si>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</si>
  <si>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</si>
  <si>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</si>
  <si>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</si>
  <si>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</si>
  <si>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</si>
  <si>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</si>
  <si>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</si>
  <si>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</si>
  <si>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</si>
  <si>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</si>
  <si>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</si>
  <si>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</si>
  <si>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</si>
  <si>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</si>
  <si>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</si>
  <si>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</si>
  <si>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</si>
  <si>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</si>
  <si>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</si>
  <si>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</si>
  <si>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</si>
  <si>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</si>
  <si>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</si>
  <si>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</si>
  <si>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</si>
  <si>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</si>
  <si>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</si>
  <si>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</si>
  <si>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</si>
  <si>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</si>
  <si>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</si>
  <si>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</si>
  <si>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</si>
  <si>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</si>
  <si>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</si>
  <si>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</si>
  <si>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</si>
  <si>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</si>
  <si>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</si>
  <si>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</si>
  <si>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</si>
  <si>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</si>
  <si>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</si>
  <si>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</si>
  <si>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</si>
  <si>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</si>
  <si>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</si>
  <si>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</si>
  <si>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</si>
  <si>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</si>
  <si>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</si>
  <si>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</si>
  <si>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</si>
  <si>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</si>
  <si>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</si>
  <si>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</si>
  <si>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</si>
  <si>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</si>
  <si>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</si>
  <si>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</si>
  <si>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</si>
  <si>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</si>
  <si>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</si>
  <si>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</si>
  <si>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</si>
  <si>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</si>
  <si>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</si>
  <si>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</si>
  <si>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</si>
  <si>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</si>
  <si>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</si>
  <si>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</si>
  <si>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</si>
  <si>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</si>
  <si>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</si>
  <si>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</si>
  <si>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</si>
  <si>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</si>
  <si>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</si>
  <si>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</si>
  <si>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</si>
  <si>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</si>
  <si>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</si>
  <si>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</si>
  <si>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</si>
  <si>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</si>
  <si>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</si>
  <si>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</si>
  <si>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</si>
  <si>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</si>
  <si>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</si>
  <si>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</si>
  <si>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</si>
  <si>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</si>
  <si>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</si>
  <si>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</si>
  <si>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</si>
  <si>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</si>
  <si>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</si>
  <si>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</si>
  <si>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</si>
  <si>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</si>
  <si>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</si>
  <si>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</si>
  <si>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</si>
  <si>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</si>
  <si>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</si>
  <si>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</si>
  <si>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</si>
  <si>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</si>
  <si>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</si>
  <si>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</si>
  <si>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</si>
  <si>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</si>
  <si>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</si>
  <si>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</si>
  <si>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</si>
  <si>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</si>
  <si>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</si>
  <si>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</si>
  <si>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</si>
  <si>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</si>
  <si>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</si>
  <si>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</si>
  <si>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</si>
  <si>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</si>
  <si>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</si>
  <si>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</si>
  <si>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</si>
  <si>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</si>
  <si>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</si>
  <si>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</si>
  <si>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</si>
  <si>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</si>
  <si>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</si>
  <si>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</si>
  <si>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</si>
  <si>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</si>
  <si>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</si>
  <si>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</si>
  <si>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</si>
  <si>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</si>
  <si>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</si>
  <si>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</si>
  <si>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</si>
  <si>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</si>
  <si>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</si>
  <si>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</si>
  <si>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</si>
  <si>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</si>
  <si>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</si>
  <si>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</si>
  <si>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</si>
  <si>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</si>
  <si>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</si>
  <si>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</si>
  <si>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</si>
  <si>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</si>
  <si>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</si>
  <si>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</si>
  <si>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</si>
  <si>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</si>
  <si>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</si>
  <si>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</si>
  <si>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</si>
  <si>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</si>
  <si>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</si>
  <si>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</si>
  <si>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</si>
  <si>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</si>
  <si>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</si>
  <si>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</si>
  <si>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</si>
  <si>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</si>
  <si>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</si>
  <si>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</si>
  <si>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</si>
  <si>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</si>
  <si>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</si>
  <si>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</si>
  <si>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</si>
  <si>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</si>
  <si>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</si>
  <si>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</si>
  <si>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</si>
  <si>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</si>
  <si>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</si>
  <si>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</si>
  <si>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</si>
  <si>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</si>
  <si>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</si>
  <si>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</si>
  <si>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</si>
  <si>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</si>
  <si>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</si>
  <si>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</si>
  <si>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</si>
  <si>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</si>
  <si>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</si>
  <si>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</si>
  <si>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</si>
  <si>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</si>
  <si>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</si>
  <si>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</si>
  <si>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</si>
  <si>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</si>
  <si>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</si>
  <si>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</si>
  <si>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</si>
  <si>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</si>
  <si>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</si>
  <si>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</si>
  <si>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</si>
  <si>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</si>
  <si>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</si>
  <si>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</si>
  <si>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</si>
  <si>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</si>
  <si>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</si>
  <si>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</si>
  <si>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</si>
  <si>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</si>
  <si>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</si>
  <si>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</si>
  <si>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</si>
  <si>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</si>
  <si>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</si>
  <si>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</si>
  <si>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</si>
  <si>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</si>
  <si>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</si>
  <si>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</si>
  <si>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</si>
  <si>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</si>
  <si>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</si>
  <si>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</si>
  <si>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</si>
  <si>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</si>
  <si>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</si>
  <si>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</si>
  <si>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</si>
  <si>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</si>
  <si>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</si>
  <si>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</si>
  <si>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</si>
  <si>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</si>
  <si>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</si>
  <si>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</si>
  <si>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</si>
  <si>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</si>
  <si>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</si>
  <si>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</si>
  <si>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</si>
  <si>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</si>
  <si>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</si>
  <si>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</si>
  <si>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</si>
  <si>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</si>
  <si>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</si>
  <si>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</si>
  <si>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</si>
  <si>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</si>
  <si>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</si>
  <si>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</si>
  <si>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</si>
  <si>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</si>
  <si>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</si>
  <si>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</si>
  <si>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</si>
  <si>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</si>
  <si>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</si>
  <si>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</si>
  <si>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</si>
  <si>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</si>
  <si>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</si>
  <si>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</si>
  <si>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</si>
  <si>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</si>
  <si>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</si>
  <si>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</si>
  <si>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</si>
  <si>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</si>
  <si>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</si>
  <si>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</si>
  <si>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</si>
  <si>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</si>
  <si>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</si>
  <si>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</si>
  <si>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</si>
  <si>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</si>
  <si>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</si>
  <si>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</si>
  <si>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</si>
  <si>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</si>
  <si>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</si>
  <si>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</si>
  <si>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</si>
  <si>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</si>
  <si>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</si>
  <si>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</si>
  <si>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</si>
  <si>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</si>
  <si>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</si>
  <si>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</si>
  <si>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</si>
  <si>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</si>
  <si>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</si>
  <si>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</si>
  <si>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</si>
  <si>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</si>
  <si>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</si>
  <si>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</si>
  <si>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</si>
  <si>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</si>
  <si>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</si>
  <si>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</si>
  <si>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</si>
  <si>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</si>
  <si>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</si>
  <si>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</si>
  <si>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</si>
  <si>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</si>
  <si>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</si>
  <si>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</si>
  <si>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</si>
  <si>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</si>
  <si>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</si>
  <si>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</si>
  <si>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</si>
  <si>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</si>
  <si>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</si>
  <si>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</si>
  <si>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</si>
  <si>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</si>
  <si>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</si>
  <si>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</si>
  <si>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</si>
  <si>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</si>
  <si>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</si>
  <si>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</si>
  <si>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</si>
  <si>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</si>
  <si>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</si>
  <si>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</si>
  <si>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</si>
  <si>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</si>
  <si>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</si>
  <si>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</si>
  <si>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</si>
  <si>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</si>
  <si>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</si>
  <si>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</si>
  <si>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</si>
  <si>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</si>
  <si>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</si>
  <si>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</si>
  <si>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</si>
  <si>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</si>
  <si>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</si>
  <si>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</si>
  <si>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</si>
  <si>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</si>
  <si>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</si>
  <si>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</si>
  <si>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</si>
  <si>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</si>
  <si>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</si>
  <si>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</si>
  <si>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</si>
  <si>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</si>
  <si>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</si>
  <si>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</si>
  <si>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</si>
  <si>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</si>
  <si>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</si>
  <si>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</si>
  <si>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</si>
  <si>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</si>
  <si>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</si>
  <si>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</si>
  <si>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</si>
  <si>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</si>
  <si>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</si>
  <si>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</si>
  <si>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</si>
  <si>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</si>
  <si>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</si>
  <si>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</si>
  <si>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</si>
  <si>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</si>
  <si>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</si>
  <si>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</si>
  <si>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</si>
  <si>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</si>
  <si>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</si>
  <si>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</si>
  <si>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</si>
  <si>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</si>
  <si>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</si>
  <si>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</si>
  <si>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</si>
  <si>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</si>
  <si>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</si>
  <si>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</si>
  <si>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</si>
  <si>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</si>
  <si>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</si>
  <si>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</si>
  <si>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</si>
  <si>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</si>
  <si>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</si>
  <si>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</si>
  <si>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</si>
  <si>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</si>
  <si>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</si>
  <si>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</si>
  <si>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</si>
  <si>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</si>
  <si>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</si>
  <si>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</si>
  <si>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</si>
  <si>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</si>
  <si>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</si>
  <si>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</si>
  <si>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</si>
  <si>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</si>
  <si>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</si>
  <si>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</si>
  <si>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</si>
  <si>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</si>
  <si>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</si>
  <si>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</si>
  <si>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</si>
  <si>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</si>
  <si>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</si>
  <si>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</si>
  <si>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</si>
  <si>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</si>
  <si>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</si>
  <si>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</si>
  <si>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</si>
  <si>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</si>
  <si>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</si>
  <si>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</si>
  <si>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</si>
  <si>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</si>
  <si>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</si>
  <si>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</si>
  <si>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</si>
  <si>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</si>
  <si>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</si>
  <si>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</si>
  <si>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</si>
  <si>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</si>
  <si>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</si>
  <si>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</si>
  <si>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</si>
  <si>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</si>
  <si>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</si>
  <si>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</si>
  <si>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</si>
  <si>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</si>
  <si>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</si>
  <si>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</si>
  <si>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</si>
  <si>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</si>
  <si>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</si>
  <si>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</si>
  <si>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</si>
  <si>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</si>
  <si>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</si>
  <si>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</si>
  <si>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</si>
  <si>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</si>
  <si>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</si>
  <si>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</si>
  <si>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</si>
  <si>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</si>
  <si>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</si>
  <si>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</si>
  <si>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</si>
  <si>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</si>
  <si>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</si>
  <si>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</si>
  <si>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</si>
  <si>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</si>
  <si>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</si>
  <si>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</si>
  <si>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</si>
  <si>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</si>
  <si>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</si>
  <si>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</si>
  <si>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</si>
  <si>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</si>
  <si>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</si>
  <si>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</si>
  <si>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</si>
  <si>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</si>
  <si>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</si>
  <si>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</si>
  <si>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</si>
  <si>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</si>
  <si>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</si>
  <si>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</si>
  <si>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</si>
  <si>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</si>
  <si>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</si>
  <si>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</si>
  <si>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</si>
  <si>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</si>
  <si>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</si>
  <si>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</si>
  <si>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</si>
  <si>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</si>
  <si>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</si>
  <si>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</si>
  <si>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</si>
  <si>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</si>
  <si>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</si>
  <si>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</si>
  <si>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</si>
  <si>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</si>
  <si>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</si>
  <si>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</si>
  <si>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</si>
  <si>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</si>
  <si>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</si>
  <si>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</si>
  <si>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</si>
  <si>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</si>
  <si>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</si>
  <si>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</si>
  <si>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</si>
  <si>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</si>
  <si>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</si>
  <si>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</si>
  <si>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</si>
  <si>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</si>
  <si>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</si>
  <si>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</si>
  <si>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</si>
  <si>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</si>
  <si>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</si>
  <si>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</si>
  <si>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</si>
  <si>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</si>
  <si>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</si>
  <si>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</si>
  <si>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</si>
  <si>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</si>
  <si>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</si>
  <si>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</si>
  <si>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</si>
  <si>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</si>
  <si>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</si>
  <si>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</si>
  <si>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</si>
  <si>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</si>
  <si>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</si>
  <si>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</si>
  <si>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</si>
  <si>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</si>
  <si>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</si>
  <si>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</si>
  <si>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</si>
  <si>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</si>
  <si>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</si>
  <si>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</si>
  <si>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</si>
  <si>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</si>
  <si>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</si>
  <si>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</si>
  <si>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</si>
  <si>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</si>
  <si>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</si>
  <si>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</si>
  <si>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</si>
  <si>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</si>
  <si>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</si>
  <si>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</si>
  <si>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</si>
  <si>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</si>
  <si>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</si>
  <si>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</si>
  <si>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</si>
  <si>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</si>
  <si>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</si>
  <si>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</si>
  <si>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</si>
  <si>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</si>
  <si>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</si>
  <si>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</si>
  <si>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</si>
  <si>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</si>
  <si>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</si>
  <si>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</si>
  <si>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</si>
  <si>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</si>
  <si>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</si>
  <si>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</si>
  <si>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</si>
  <si>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</si>
  <si>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</si>
  <si>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</si>
  <si>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</si>
  <si>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</si>
  <si>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</si>
  <si>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</si>
  <si>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</si>
  <si>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</si>
  <si>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</si>
  <si>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</si>
  <si>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</si>
  <si>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</si>
  <si>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</si>
  <si>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</si>
  <si>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</si>
  <si>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</si>
  <si>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</si>
  <si>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</si>
  <si>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</si>
  <si>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</si>
  <si>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</si>
  <si>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</si>
  <si>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</si>
  <si>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</si>
  <si>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</si>
  <si>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</si>
  <si>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</si>
  <si>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</si>
  <si>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</si>
  <si>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</si>
  <si>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</si>
  <si>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</si>
  <si>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</si>
  <si>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</si>
  <si>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</si>
  <si>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</si>
  <si>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</si>
  <si>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</si>
  <si>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</si>
  <si>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</si>
  <si>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</si>
  <si>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</si>
  <si>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</si>
  <si>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</si>
  <si>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</si>
  <si>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</si>
  <si>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</si>
  <si>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</si>
  <si>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</si>
  <si>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</si>
  <si>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</si>
  <si>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</si>
  <si>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</si>
  <si>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</si>
  <si>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</si>
  <si>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</si>
  <si>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</si>
  <si>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</si>
  <si>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</si>
  <si>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</si>
  <si>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</si>
  <si>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</si>
  <si>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</si>
  <si>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</si>
  <si>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</si>
  <si>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</si>
  <si>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</si>
  <si>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</si>
  <si>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</si>
  <si>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</si>
  <si>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</si>
  <si>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</si>
  <si>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</si>
  <si>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</si>
  <si>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</si>
  <si>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</si>
  <si>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</si>
  <si>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</si>
  <si>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</si>
  <si>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</si>
  <si>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</si>
  <si>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</si>
  <si>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</si>
  <si>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</si>
  <si>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</si>
  <si>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</si>
  <si>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</si>
  <si>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</si>
  <si>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</si>
  <si>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</si>
  <si>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</si>
  <si>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</si>
  <si>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</si>
  <si>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</si>
  <si>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</si>
  <si>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</si>
  <si>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</si>
  <si>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</si>
  <si>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</si>
  <si>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</si>
  <si>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</si>
  <si>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</si>
  <si>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</si>
  <si>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</si>
  <si>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</si>
  <si>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</si>
  <si>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</si>
  <si>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</si>
  <si>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</si>
  <si>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</si>
  <si>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</si>
  <si>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</si>
  <si>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</si>
  <si>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</si>
  <si>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</si>
  <si>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</si>
  <si>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</si>
  <si>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</si>
  <si>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</si>
  <si>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</si>
  <si>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</si>
  <si>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</si>
  <si>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</si>
  <si>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</si>
  <si>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</si>
  <si>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</si>
  <si>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</si>
  <si>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</si>
  <si>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</si>
  <si>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</si>
  <si>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</si>
  <si>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</si>
  <si>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</si>
  <si>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</si>
  <si>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</si>
  <si>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</si>
  <si>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</si>
  <si>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</si>
  <si>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</si>
  <si>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</si>
  <si>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</si>
  <si>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</si>
  <si>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</si>
  <si>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</si>
  <si>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</si>
  <si>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</si>
  <si>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</si>
  <si>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</si>
  <si>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</si>
  <si>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</si>
  <si>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</si>
  <si>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</si>
  <si>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</si>
  <si>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</si>
  <si>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</si>
  <si>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</si>
  <si>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</si>
  <si>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</si>
  <si>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</si>
  <si>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</si>
  <si>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</si>
  <si>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</si>
  <si>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</si>
  <si>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</si>
  <si>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</si>
  <si>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</si>
  <si>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</si>
  <si>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</si>
  <si>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</si>
  <si>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</si>
  <si>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</si>
  <si>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</si>
  <si>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</si>
  <si>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</si>
  <si>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</si>
  <si>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</si>
  <si>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</si>
  <si>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</si>
  <si>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</si>
  <si>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</si>
  <si>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</si>
  <si>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</si>
  <si>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</si>
  <si>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</si>
  <si>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</si>
  <si>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</si>
  <si>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</si>
  <si>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</si>
  <si>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</si>
  <si>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</si>
  <si>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</si>
  <si>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</si>
  <si>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</si>
  <si>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</si>
  <si>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</si>
  <si>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</si>
  <si>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</si>
  <si>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</si>
  <si>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</si>
  <si>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</si>
  <si>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</si>
  <si>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</si>
  <si>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</si>
  <si>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</si>
  <si>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</si>
  <si>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</si>
  <si>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</si>
  <si>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</si>
  <si>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</si>
  <si>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</si>
  <si>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</si>
  <si>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</si>
  <si>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</si>
  <si>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</si>
  <si>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</si>
  <si>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</si>
  <si>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</si>
  <si>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</si>
  <si>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</si>
  <si>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</si>
  <si>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</si>
  <si>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</si>
  <si>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</si>
  <si>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</si>
  <si>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</si>
  <si>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</si>
  <si>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</si>
  <si>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</si>
  <si>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</si>
  <si>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</si>
  <si>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</si>
  <si>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</si>
  <si>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</si>
  <si>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</si>
  <si>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</si>
  <si>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</si>
  <si>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</si>
  <si>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</si>
  <si>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</si>
  <si>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</si>
  <si>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</si>
  <si>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</si>
  <si>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</si>
  <si>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</si>
  <si>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</si>
  <si>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</si>
  <si>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</si>
  <si>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</si>
  <si>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</si>
  <si>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</si>
  <si>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</si>
  <si>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</si>
  <si>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</si>
  <si>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</si>
  <si>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</si>
  <si>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</si>
  <si>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</si>
  <si>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</si>
  <si>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</si>
  <si>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</si>
  <si>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</si>
  <si>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</si>
  <si>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</si>
  <si>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</si>
  <si>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</si>
  <si>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</si>
  <si>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</si>
  <si>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</si>
  <si>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</si>
  <si>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</si>
  <si>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</si>
  <si>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</si>
  <si>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</si>
  <si>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</si>
  <si>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</si>
  <si>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</si>
  <si>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</si>
  <si>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</si>
  <si>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</si>
  <si>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</si>
  <si>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</si>
  <si>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</si>
  <si>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</si>
  <si>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</si>
  <si>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</si>
  <si>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</si>
  <si>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</si>
  <si>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</si>
  <si>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</si>
  <si>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</si>
  <si>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</si>
  <si>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</si>
  <si>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</si>
  <si>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</si>
  <si>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</si>
  <si>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</si>
  <si>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</si>
  <si>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</si>
  <si>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</si>
  <si>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</si>
  <si>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</si>
  <si>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</si>
  <si>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</si>
  <si>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</si>
  <si>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</si>
  <si>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</si>
  <si>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</si>
  <si>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</si>
  <si>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</si>
  <si>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</si>
  <si>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</si>
  <si>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</si>
  <si>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</si>
  <si>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</si>
  <si>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</si>
  <si>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</si>
  <si>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</si>
  <si>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</si>
  <si>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</si>
  <si>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</si>
  <si>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</si>
  <si>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</si>
  <si>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</si>
  <si>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</si>
  <si>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</si>
  <si>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</si>
  <si>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</si>
  <si>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</si>
  <si>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</si>
  <si>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</si>
  <si>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</si>
  <si>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</si>
  <si>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</si>
  <si>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</si>
  <si>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</si>
  <si>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</si>
  <si>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</si>
  <si>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</si>
  <si>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</si>
  <si>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</si>
  <si>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</si>
  <si>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</si>
  <si>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</si>
  <si>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</si>
  <si>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</si>
  <si>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</si>
  <si>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</si>
  <si>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</si>
  <si>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</si>
  <si>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</si>
  <si>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</si>
  <si>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</si>
  <si>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</si>
  <si>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</si>
  <si>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</si>
  <si>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</si>
  <si>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</si>
  <si>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</si>
  <si>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</si>
  <si>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</si>
  <si>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</si>
  <si>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</si>
  <si>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</si>
  <si>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</si>
  <si>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</si>
  <si>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</si>
  <si>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</si>
  <si>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</si>
  <si>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</si>
  <si>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</si>
  <si>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</si>
  <si>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</si>
  <si>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</si>
  <si>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</si>
  <si>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</si>
  <si>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</si>
  <si>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</si>
  <si>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</si>
  <si>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</si>
  <si>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</si>
  <si>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</si>
  <si>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</si>
  <si>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</si>
  <si>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</si>
  <si>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</si>
  <si>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</si>
  <si>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</si>
  <si>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</si>
  <si>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</si>
  <si>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</si>
  <si>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</si>
  <si>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</si>
  <si>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</si>
  <si>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</si>
  <si>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</si>
  <si>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</si>
  <si>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</si>
  <si>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</si>
  <si>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</si>
  <si>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</si>
  <si>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</si>
  <si>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</si>
  <si>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</si>
  <si>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</si>
  <si>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</si>
  <si>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</si>
  <si>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</si>
  <si>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</si>
  <si>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</si>
  <si>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</si>
  <si>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</si>
  <si>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</si>
  <si>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</si>
  <si>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</si>
  <si>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</si>
  <si>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</si>
  <si>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</si>
  <si>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</si>
  <si>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</si>
  <si>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</si>
  <si>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</si>
  <si>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</si>
  <si>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</si>
  <si>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</si>
  <si>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</si>
  <si>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</si>
  <si>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</si>
  <si>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</si>
  <si>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</si>
  <si>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</si>
  <si>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</si>
  <si>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</si>
  <si>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</si>
  <si>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</si>
  <si>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</si>
  <si>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</si>
  <si>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</si>
  <si>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</si>
  <si>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</si>
  <si>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</si>
  <si>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</si>
  <si>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</si>
  <si>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</si>
  <si>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</si>
  <si>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</si>
  <si>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</si>
  <si>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</si>
  <si>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</si>
  <si>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</si>
  <si>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</si>
  <si>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</si>
  <si>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</si>
  <si>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</si>
  <si>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</si>
  <si>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</si>
  <si>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</si>
  <si>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</si>
  <si>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</si>
  <si>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</si>
  <si>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</si>
  <si>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</si>
  <si>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</si>
  <si>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</si>
  <si>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</si>
  <si>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</si>
  <si>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</si>
  <si>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</si>
  <si>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</si>
  <si>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</si>
  <si>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</si>
  <si>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</si>
  <si>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</si>
  <si>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</si>
  <si>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</si>
  <si>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</si>
  <si>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</si>
  <si>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</si>
  <si>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</si>
  <si>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</si>
  <si>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</si>
  <si>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</si>
  <si>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</si>
  <si>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</si>
  <si>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</si>
  <si>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</si>
  <si>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</si>
  <si>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</si>
  <si>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</si>
  <si>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</si>
  <si>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</si>
  <si>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</si>
  <si>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</si>
  <si>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</si>
  <si>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</si>
  <si>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</si>
  <si>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</si>
  <si>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</si>
  <si>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</si>
  <si>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</si>
  <si>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</si>
  <si>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</si>
  <si>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</si>
  <si>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</si>
  <si>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</si>
  <si>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</si>
  <si>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</si>
  <si>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</si>
  <si>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</si>
  <si>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</si>
  <si>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</si>
  <si>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</si>
  <si>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</si>
  <si>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</si>
  <si>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</si>
  <si>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</si>
  <si>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</si>
  <si>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</si>
  <si>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</si>
  <si>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</si>
  <si>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</si>
  <si>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</si>
  <si>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</si>
  <si>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</si>
  <si>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</si>
  <si>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</si>
  <si>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</si>
  <si>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</si>
  <si>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</si>
  <si>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</si>
  <si>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</si>
  <si>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</si>
  <si>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</si>
  <si>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</si>
  <si>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</si>
  <si>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</si>
  <si>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</si>
  <si>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</si>
  <si>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</si>
  <si>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</si>
  <si>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</si>
  <si>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</si>
  <si>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</si>
  <si>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</si>
  <si>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</si>
  <si>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</si>
  <si>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</si>
  <si>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</si>
  <si>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</si>
  <si>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</si>
  <si>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</si>
  <si>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</si>
  <si>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</si>
  <si>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</si>
  <si>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</si>
  <si>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</si>
  <si>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</si>
  <si>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</si>
  <si>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</si>
  <si>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</si>
  <si>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</si>
  <si>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</si>
  <si>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</si>
  <si>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</si>
  <si>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</si>
  <si>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</si>
  <si>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</si>
  <si>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</si>
  <si>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</si>
  <si>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</si>
  <si>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</si>
  <si>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</si>
  <si>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</si>
  <si>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</si>
  <si>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</si>
  <si>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</si>
  <si>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</si>
  <si>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</si>
  <si>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</si>
  <si>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</si>
  <si>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</si>
  <si>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</si>
  <si>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</si>
  <si>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</si>
  <si>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</si>
  <si>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</si>
  <si>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</si>
  <si>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</si>
  <si>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</si>
  <si>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</si>
  <si>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</si>
  <si>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</si>
  <si>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</si>
  <si>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</si>
  <si>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</si>
  <si>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</si>
  <si>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</si>
  <si>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</si>
  <si>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</si>
  <si>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</si>
  <si>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</si>
  <si>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</si>
  <si>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</si>
  <si>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</si>
  <si>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</si>
  <si>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</si>
  <si>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</si>
  <si>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</si>
  <si>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</si>
  <si>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</si>
  <si>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</si>
  <si>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</si>
  <si>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</si>
  <si>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</si>
  <si>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</si>
  <si>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</si>
  <si>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</si>
  <si>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</si>
  <si>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</si>
  <si>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</si>
  <si>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</si>
  <si>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</si>
  <si>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</si>
  <si>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</si>
  <si>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</si>
  <si>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</si>
  <si>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</si>
  <si>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</si>
  <si>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</si>
  <si>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</si>
  <si>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</si>
  <si>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</si>
  <si>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</si>
  <si>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</si>
  <si>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</si>
  <si>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</si>
  <si>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</si>
  <si>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</si>
  <si>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</si>
  <si>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</si>
  <si>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</si>
  <si>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</si>
  <si>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</si>
  <si>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</si>
  <si>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</si>
  <si>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</si>
  <si>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</si>
  <si>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</si>
  <si>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</si>
  <si>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</si>
  <si>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</si>
  <si>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</si>
  <si>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</si>
  <si>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</si>
  <si>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</si>
  <si>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</si>
  <si>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</si>
  <si>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</si>
  <si>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</si>
  <si>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</si>
  <si>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</si>
  <si>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</si>
  <si>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</si>
  <si>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</si>
  <si>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</si>
  <si>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</si>
  <si>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</si>
  <si>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</si>
  <si>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</si>
  <si>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</si>
  <si>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</si>
  <si>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</si>
  <si>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</si>
  <si>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</si>
  <si>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</si>
  <si>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</si>
  <si>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</si>
  <si>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</si>
  <si>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</si>
  <si>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</si>
  <si>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</si>
  <si>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</si>
  <si>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</si>
  <si>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</si>
  <si>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</si>
  <si>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</si>
  <si>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</si>
  <si>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</si>
  <si>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</si>
  <si>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</si>
  <si>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</si>
  <si>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</si>
  <si>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</si>
  <si>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</si>
  <si>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</si>
  <si>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</si>
  <si>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</si>
  <si>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</si>
  <si>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</si>
  <si>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</si>
  <si>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</si>
  <si>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</si>
  <si>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</si>
  <si>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</si>
  <si>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</si>
  <si>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</si>
  <si>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</si>
  <si>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</si>
  <si>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</si>
  <si>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</si>
  <si>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</si>
  <si>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</si>
  <si>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</si>
  <si>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</si>
  <si>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</si>
  <si>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</si>
  <si>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</si>
  <si>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</si>
  <si>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</si>
  <si>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</si>
  <si>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</si>
  <si>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</si>
  <si>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</si>
  <si>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</si>
  <si>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</si>
  <si>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</si>
  <si>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</si>
  <si>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</si>
  <si>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</si>
  <si>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</si>
  <si>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</si>
  <si>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</si>
  <si>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</si>
  <si>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</si>
  <si>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</si>
  <si>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</si>
  <si>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</si>
  <si>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</si>
  <si>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</si>
  <si>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</si>
  <si>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</si>
  <si>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</si>
  <si>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</si>
  <si>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</si>
  <si>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</si>
  <si>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</si>
  <si>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</si>
  <si>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</si>
  <si>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</si>
  <si>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</si>
  <si>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</si>
  <si>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</si>
  <si>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</si>
  <si>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</si>
  <si>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</si>
  <si>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</si>
  <si>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</si>
  <si>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</si>
  <si>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</si>
  <si>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</si>
  <si>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</si>
  <si>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</si>
  <si>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</si>
  <si>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</si>
  <si>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</si>
  <si>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</si>
  <si>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</si>
  <si>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</si>
  <si>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</si>
  <si>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</si>
  <si>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</si>
  <si>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</si>
  <si>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</si>
  <si>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</si>
  <si>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</si>
  <si>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</si>
  <si>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</si>
  <si>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</si>
  <si>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</si>
  <si>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</si>
  <si>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</si>
  <si>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</si>
  <si>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</si>
  <si>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</si>
  <si>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</si>
  <si>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</si>
  <si>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</si>
  <si>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</si>
  <si>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</si>
  <si>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</si>
  <si>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</si>
  <si>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</si>
  <si>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</si>
  <si>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</si>
  <si>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</si>
  <si>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</si>
  <si>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</si>
  <si>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</si>
  <si>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</si>
  <si>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</si>
  <si>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</si>
  <si>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</si>
  <si>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</si>
  <si>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</si>
  <si>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</si>
  <si>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</si>
  <si>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</si>
  <si>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</si>
  <si>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</si>
  <si>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</si>
  <si>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</si>
  <si>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</si>
  <si>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</si>
  <si>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</si>
  <si>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</si>
  <si>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</si>
  <si>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</si>
  <si>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</si>
  <si>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</si>
  <si>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</si>
  <si>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</si>
  <si>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</si>
  <si>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</si>
  <si>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</si>
  <si>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</si>
  <si>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</si>
  <si>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</si>
  <si>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</si>
  <si>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</si>
  <si>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</si>
  <si>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</si>
  <si>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</si>
  <si>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</si>
  <si>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</si>
  <si>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</si>
  <si>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</si>
  <si>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</si>
  <si>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</si>
  <si>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</si>
  <si>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</si>
  <si>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</si>
  <si>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</si>
  <si>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</si>
  <si>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</si>
  <si>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</si>
  <si>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</si>
  <si>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</si>
  <si>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</si>
  <si>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</si>
  <si>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</si>
  <si>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</si>
  <si>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</si>
  <si>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</si>
  <si>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</si>
  <si>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</si>
  <si>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</si>
  <si>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</si>
  <si>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</si>
  <si>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</si>
  <si>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</si>
  <si>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</si>
  <si>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</si>
  <si>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</si>
  <si>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</si>
  <si>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</si>
  <si>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</si>
  <si>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</si>
  <si>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</si>
  <si>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</si>
  <si>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</si>
  <si>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</si>
  <si>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</si>
  <si>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</si>
  <si>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</si>
  <si>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</si>
  <si>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</si>
  <si>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</si>
  <si>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</si>
  <si>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</si>
  <si>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</si>
  <si>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</si>
  <si>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</si>
  <si>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</si>
  <si>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</si>
  <si>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</si>
  <si>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</si>
  <si>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</si>
  <si>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</si>
  <si>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</si>
  <si>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</si>
  <si>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</si>
  <si>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</si>
  <si>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</si>
  <si>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</si>
  <si>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</si>
  <si>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</si>
  <si>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</si>
  <si>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</si>
  <si>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</si>
  <si>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</si>
  <si>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</si>
  <si>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</si>
  <si>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</si>
  <si>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</si>
  <si>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</si>
  <si>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</si>
  <si>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</si>
  <si>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</si>
  <si>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</si>
  <si>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</si>
  <si>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</si>
  <si>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</si>
  <si>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</si>
  <si>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</si>
  <si>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</si>
  <si>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</si>
  <si>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</si>
  <si>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</si>
  <si>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</si>
  <si>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</si>
  <si>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</si>
  <si>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</si>
  <si>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</si>
  <si>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</si>
  <si>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</si>
  <si>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</si>
  <si>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</si>
  <si>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</si>
  <si>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</si>
  <si>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</si>
  <si>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</si>
  <si>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</si>
  <si>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</si>
  <si>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</si>
  <si>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</si>
  <si>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</si>
  <si>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</si>
  <si>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</si>
  <si>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</si>
  <si>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</si>
  <si>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</si>
  <si>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</si>
  <si>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</si>
  <si>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</si>
  <si>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</si>
  <si>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</si>
  <si>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</si>
  <si>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</si>
  <si>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</si>
  <si>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</si>
  <si>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</si>
  <si>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</si>
  <si>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</si>
  <si>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</si>
  <si>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</si>
  <si>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</si>
  <si>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</si>
  <si>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</si>
  <si>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</si>
  <si>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</si>
  <si>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</si>
  <si>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</si>
  <si>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</si>
  <si>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</si>
  <si>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</si>
  <si>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</si>
  <si>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</si>
  <si>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</si>
  <si>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</si>
  <si>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</si>
  <si>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</si>
  <si>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</si>
  <si>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</si>
  <si>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</si>
  <si>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</si>
  <si>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</si>
  <si>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</si>
  <si>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</si>
  <si>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</si>
  <si>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</si>
  <si>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</si>
  <si>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</si>
  <si>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</si>
  <si>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</si>
  <si>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</si>
  <si>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</si>
  <si>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</si>
  <si>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</si>
  <si>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</si>
  <si>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</si>
  <si>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</si>
  <si>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</si>
  <si>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</si>
  <si>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</si>
  <si>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</si>
  <si>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</si>
  <si>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</si>
  <si>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</si>
  <si>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</si>
  <si>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</si>
  <si>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</si>
  <si>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</si>
  <si>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</si>
  <si>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</si>
  <si>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</si>
  <si>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</si>
  <si>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</si>
  <si>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</si>
  <si>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</si>
  <si>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</si>
  <si>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</si>
  <si>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</si>
  <si>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</si>
  <si>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</si>
  <si>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</si>
  <si>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</si>
  <si>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</si>
  <si>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</si>
  <si>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</si>
  <si>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</si>
  <si>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</si>
  <si>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</si>
  <si>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</si>
  <si>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</si>
  <si>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</si>
  <si>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</si>
  <si>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</si>
  <si>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</si>
  <si>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</si>
  <si>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</si>
  <si>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</si>
  <si>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</si>
  <si>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</si>
  <si>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</si>
  <si>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</si>
  <si>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</si>
  <si>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</si>
  <si>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</si>
  <si>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</si>
  <si>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</si>
  <si>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</si>
  <si>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</si>
  <si>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</si>
  <si>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</si>
  <si>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</si>
  <si>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</si>
  <si>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</si>
  <si>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</si>
  <si>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</si>
  <si>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</si>
  <si>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</si>
  <si>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</si>
  <si>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</si>
  <si>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</si>
  <si>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</si>
  <si>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</si>
  <si>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</si>
  <si>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</si>
  <si>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</si>
  <si>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</si>
  <si>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</si>
  <si>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</si>
  <si>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</si>
  <si>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</si>
  <si>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</si>
  <si>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</si>
  <si>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</si>
  <si>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</si>
  <si>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</si>
  <si>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</si>
  <si>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</si>
  <si>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</si>
  <si>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</si>
  <si>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</si>
  <si>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</si>
  <si>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</si>
  <si>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</si>
  <si>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</si>
  <si>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</si>
  <si>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</si>
  <si>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</si>
  <si>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</si>
  <si>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</si>
  <si>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</si>
  <si>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</si>
  <si>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</si>
  <si>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</si>
  <si>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</si>
  <si>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</si>
  <si>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</si>
  <si>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</si>
  <si>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</si>
  <si>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</si>
  <si>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</si>
  <si>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</si>
  <si>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</si>
  <si>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</si>
  <si>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</si>
  <si>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</si>
  <si>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</si>
  <si>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</si>
  <si>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</si>
  <si>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</si>
  <si>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</si>
  <si>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</si>
  <si>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</si>
  <si>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</si>
  <si>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</si>
  <si>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</si>
  <si>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</si>
  <si>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</si>
  <si>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</si>
  <si>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</si>
  <si>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</si>
  <si>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</si>
  <si>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</si>
  <si>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</si>
  <si>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</si>
  <si>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</si>
  <si>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</si>
  <si>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</si>
  <si>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</si>
  <si>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</si>
  <si>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</si>
  <si>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</si>
  <si>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</si>
  <si>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</si>
  <si>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</si>
  <si>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</si>
  <si>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</si>
  <si>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</si>
  <si>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</si>
  <si>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</si>
  <si>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</si>
  <si>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</si>
  <si>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</si>
  <si>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</si>
  <si>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</si>
  <si>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</si>
  <si>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</si>
  <si>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</si>
  <si>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</si>
  <si>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</si>
  <si>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</si>
  <si>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</si>
  <si>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</si>
  <si>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</si>
  <si>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</si>
  <si>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</si>
  <si>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</si>
  <si>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</si>
  <si>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</si>
  <si>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</si>
  <si>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</si>
  <si>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</si>
  <si>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</si>
  <si>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</si>
  <si>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</si>
  <si>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</si>
  <si>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</si>
  <si>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</si>
  <si>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</si>
  <si>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</si>
  <si>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</si>
  <si>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</si>
  <si>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</si>
  <si>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</si>
  <si>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</si>
  <si>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</si>
  <si>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</si>
  <si>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</si>
  <si>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</si>
  <si>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</si>
  <si>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</si>
  <si>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</si>
  <si>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</si>
  <si>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</si>
  <si>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</si>
  <si>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</si>
  <si>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</si>
  <si>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</si>
  <si>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</si>
  <si>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</si>
  <si>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</si>
  <si>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</si>
  <si>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</si>
  <si>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</si>
  <si>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</si>
  <si>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</si>
  <si>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</si>
  <si>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</si>
  <si>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</si>
  <si>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</si>
  <si>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</si>
  <si>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</si>
  <si>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</si>
  <si>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</si>
  <si>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</si>
  <si>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</si>
  <si>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</si>
  <si>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</si>
  <si>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</si>
  <si>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</si>
  <si>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</si>
  <si>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</si>
  <si>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</si>
  <si>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</si>
  <si>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</si>
  <si>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</si>
  <si>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</si>
  <si>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</si>
  <si>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</si>
  <si>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</si>
  <si>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</si>
  <si>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</si>
  <si>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</si>
  <si>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</si>
  <si>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</si>
  <si>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</si>
  <si>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</si>
  <si>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</si>
  <si>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</si>
  <si>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</si>
  <si>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</si>
  <si>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</si>
  <si>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</si>
  <si>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</si>
  <si>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</si>
  <si>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</si>
  <si>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</si>
  <si>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</si>
  <si>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</si>
  <si>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</si>
  <si>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</si>
  <si>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</si>
  <si>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</si>
  <si>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</si>
  <si>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</si>
  <si>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</si>
  <si>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</si>
  <si>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</si>
  <si>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</si>
  <si>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</si>
  <si>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</si>
  <si>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</si>
  <si>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</si>
  <si>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</si>
  <si>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</si>
  <si>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</si>
  <si>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</si>
  <si>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</si>
  <si>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</si>
  <si>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</si>
  <si>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</si>
  <si>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</si>
  <si>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</si>
  <si>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</si>
  <si>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</si>
  <si>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</si>
  <si>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</si>
  <si>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</si>
  <si>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</si>
  <si>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</si>
  <si>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</si>
  <si>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</si>
  <si>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</si>
  <si>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</si>
  <si>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</si>
  <si>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</si>
  <si>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</si>
  <si>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</si>
  <si>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</si>
  <si>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</si>
  <si>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</si>
  <si>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</si>
  <si>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</si>
  <si>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</si>
  <si>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</si>
  <si>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</si>
  <si>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</si>
  <si>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</si>
  <si>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</si>
  <si>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</si>
  <si>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</si>
  <si>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</si>
  <si>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</si>
  <si>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</si>
  <si>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</si>
  <si>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</si>
  <si>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</si>
  <si>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</si>
  <si>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</si>
  <si>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</si>
  <si>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</si>
  <si>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</si>
  <si>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</si>
  <si>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</si>
  <si>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</si>
  <si>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</si>
  <si>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</si>
  <si>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</si>
  <si>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</si>
  <si>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</si>
  <si>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</si>
  <si>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</si>
  <si>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</si>
  <si>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</si>
  <si>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</si>
  <si>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</si>
  <si>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</si>
  <si>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</si>
  <si>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</si>
  <si>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</si>
  <si>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</si>
  <si>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</si>
  <si>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</si>
  <si>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</si>
  <si>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</si>
  <si>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</si>
  <si>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</si>
  <si>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</si>
  <si>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</si>
  <si>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</si>
  <si>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</si>
  <si>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</si>
  <si>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</si>
  <si>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</si>
  <si>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</si>
  <si>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</si>
  <si>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</si>
  <si>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</si>
  <si>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</si>
  <si>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</si>
  <si>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</si>
  <si>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</si>
  <si>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</si>
  <si>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</si>
  <si>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</si>
  <si>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</si>
  <si>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</si>
  <si>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</si>
  <si>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</si>
  <si>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</si>
  <si>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</si>
  <si>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</si>
  <si>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</si>
  <si>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</si>
  <si>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</si>
  <si>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</si>
  <si>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</si>
  <si>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</si>
  <si>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</si>
  <si>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</si>
  <si>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</si>
  <si>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</si>
  <si>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</si>
  <si>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</si>
  <si>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</si>
  <si>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</si>
  <si>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</si>
  <si>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</si>
  <si>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</si>
  <si>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</si>
  <si>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</si>
  <si>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</si>
  <si>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</si>
  <si>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</si>
  <si>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</si>
  <si>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</si>
  <si>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</si>
  <si>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</si>
  <si>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</si>
  <si>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</si>
  <si>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</si>
  <si>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</si>
  <si>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</si>
  <si>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</si>
  <si>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</si>
  <si>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</si>
  <si>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</si>
  <si>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</si>
  <si>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</si>
  <si>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</si>
  <si>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</si>
  <si>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</si>
  <si>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</si>
  <si>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</si>
  <si>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</si>
  <si>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</si>
  <si>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</si>
  <si>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</si>
  <si>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</si>
  <si>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</si>
  <si>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</si>
  <si>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</si>
  <si>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</si>
  <si>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</si>
  <si>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</si>
  <si>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</si>
  <si>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</si>
  <si>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</si>
  <si>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</si>
  <si>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</si>
  <si>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</si>
  <si>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</si>
  <si>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</si>
  <si>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</si>
  <si>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</si>
  <si>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</si>
  <si>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</si>
  <si>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</si>
  <si>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</si>
  <si>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</si>
  <si>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</si>
  <si>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</si>
  <si>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</si>
  <si>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</si>
  <si>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</si>
  <si>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</si>
  <si>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</si>
  <si>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</si>
  <si>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</si>
  <si>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</si>
  <si>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</si>
  <si>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</si>
  <si>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</si>
  <si>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</si>
  <si>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</si>
  <si>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</si>
  <si>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</si>
  <si>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</si>
  <si>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</si>
  <si>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</si>
  <si>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</si>
  <si>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</si>
  <si>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</si>
  <si>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</si>
  <si>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</si>
  <si>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</si>
  <si>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</si>
  <si>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</si>
  <si>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</si>
  <si>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</si>
  <si>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</si>
  <si>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</si>
  <si>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</si>
  <si>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</si>
  <si>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</si>
  <si>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</si>
  <si>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</si>
  <si>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</si>
  <si>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</si>
  <si>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</si>
  <si>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</si>
  <si>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</si>
  <si>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</si>
  <si>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</si>
  <si>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</si>
  <si>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</si>
  <si>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</si>
  <si>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</si>
  <si>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</si>
  <si>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</si>
  <si>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</si>
  <si>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</si>
  <si>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</si>
  <si>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</si>
  <si>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</si>
  <si>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</si>
  <si>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</si>
  <si>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</si>
  <si>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</si>
  <si>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</si>
  <si>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</si>
  <si>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</si>
  <si>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</si>
  <si>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</si>
  <si>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</si>
  <si>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</si>
  <si>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</si>
  <si>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</si>
  <si>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</si>
  <si>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</si>
  <si>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</si>
  <si>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</si>
  <si>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</si>
  <si>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</si>
  <si>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</si>
  <si>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</si>
  <si>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</si>
  <si>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</si>
  <si>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</si>
  <si>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</si>
  <si>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</si>
  <si>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</si>
  <si>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</si>
  <si>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</si>
  <si>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</si>
  <si>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</si>
  <si>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</si>
  <si>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</si>
  <si>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</si>
  <si>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</si>
  <si>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</si>
  <si>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</si>
  <si>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</si>
  <si>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</si>
  <si>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</si>
  <si>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</si>
  <si>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</si>
  <si>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</si>
  <si>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</si>
  <si>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</si>
  <si>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</si>
  <si>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</si>
  <si>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</si>
  <si>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</si>
  <si>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</si>
  <si>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</si>
  <si>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</si>
  <si>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</si>
  <si>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</si>
  <si>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</si>
  <si>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</si>
  <si>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</si>
  <si>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</si>
  <si>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</si>
  <si>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</si>
  <si>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</si>
  <si>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</si>
  <si>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</si>
  <si>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</si>
  <si>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</si>
  <si>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</si>
  <si>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</si>
  <si>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</si>
  <si>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</si>
  <si>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</si>
  <si>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</si>
  <si>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</si>
  <si>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</si>
  <si>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</si>
  <si>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</si>
  <si>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</si>
  <si>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</si>
  <si>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</si>
  <si>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</si>
  <si>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</si>
  <si>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</si>
  <si>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</si>
  <si>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</si>
  <si>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</si>
  <si>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</si>
  <si>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</si>
  <si>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</si>
  <si>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</si>
  <si>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</si>
  <si>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</si>
  <si>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</si>
  <si>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</si>
  <si>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</si>
  <si>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</si>
  <si>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</si>
  <si>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</si>
  <si>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</si>
  <si>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</si>
  <si>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</si>
  <si>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</si>
  <si>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</si>
  <si>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</si>
  <si>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</si>
  <si>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</si>
  <si>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</si>
  <si>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</si>
  <si>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</si>
  <si>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</si>
  <si>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</si>
  <si>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</si>
  <si>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</si>
  <si>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</si>
  <si>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</si>
  <si>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</si>
  <si>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</si>
  <si>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</si>
  <si>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</si>
  <si>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</si>
  <si>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</si>
  <si>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</si>
  <si>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</si>
  <si>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</si>
  <si>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</si>
  <si>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</si>
  <si>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</si>
  <si>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</si>
  <si>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</si>
  <si>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</si>
  <si>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</si>
  <si>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</si>
  <si>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</si>
  <si>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</si>
  <si>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</si>
  <si>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</si>
  <si>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</si>
  <si>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</si>
  <si>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</si>
  <si>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</si>
  <si>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</si>
  <si>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</si>
  <si>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</si>
  <si>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</si>
  <si>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</si>
  <si>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</si>
  <si>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</si>
  <si>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</si>
  <si>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</si>
  <si>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</si>
  <si>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</si>
  <si>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</si>
  <si>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</si>
  <si>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</si>
  <si>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</si>
  <si>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</si>
  <si>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</si>
  <si>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</si>
  <si>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</si>
  <si>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</si>
  <si>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</si>
  <si>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</si>
  <si>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</si>
  <si>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</si>
  <si>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</si>
  <si>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</si>
  <si>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</si>
  <si>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</si>
  <si>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</si>
  <si>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</si>
  <si>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</si>
  <si>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</si>
  <si>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</si>
  <si>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</si>
  <si>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</si>
  <si>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</si>
  <si>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</si>
  <si>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</si>
  <si>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</si>
  <si>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</si>
  <si>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</si>
  <si>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</si>
  <si>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</si>
  <si>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</si>
  <si>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</si>
  <si>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</si>
  <si>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</si>
  <si>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</si>
  <si>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</si>
  <si>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</si>
  <si>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</si>
  <si>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</si>
  <si>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</si>
  <si>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</si>
  <si>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</si>
  <si>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</si>
  <si>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</si>
  <si>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</si>
  <si>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</si>
  <si>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</si>
  <si>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</si>
  <si>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</si>
  <si>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</si>
  <si>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</si>
  <si>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</si>
  <si>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</si>
  <si>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</si>
  <si>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</si>
  <si>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</si>
  <si>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</si>
  <si>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</si>
  <si>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</si>
  <si>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</si>
  <si>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</si>
  <si>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</si>
  <si>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</si>
  <si>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</si>
  <si>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</si>
  <si>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</si>
  <si>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</si>
  <si>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</si>
  <si>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</si>
  <si>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</si>
  <si>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</si>
  <si>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</si>
  <si>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</si>
  <si>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</si>
  <si>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</si>
  <si>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</si>
  <si>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</si>
  <si>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</si>
  <si>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</si>
  <si>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</si>
  <si>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</si>
  <si>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</si>
  <si>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</si>
  <si>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</si>
  <si>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</si>
  <si>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</si>
  <si>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</si>
  <si>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</si>
  <si>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</si>
  <si>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</si>
  <si>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</si>
  <si>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</si>
  <si>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</si>
  <si>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</si>
  <si>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</si>
  <si>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</si>
  <si>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</si>
  <si>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</si>
  <si>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</si>
  <si>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</si>
  <si>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</si>
  <si>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</si>
  <si>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</si>
  <si>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</si>
  <si>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</si>
  <si>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</si>
  <si>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</si>
  <si>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</si>
  <si>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</si>
  <si>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</si>
  <si>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</si>
  <si>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</si>
  <si>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</si>
  <si>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</si>
  <si>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</si>
  <si>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</si>
  <si>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</si>
  <si>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</si>
  <si>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</si>
  <si>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</si>
  <si>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</si>
  <si>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</si>
  <si>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</si>
  <si>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</si>
  <si>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</si>
  <si>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</si>
  <si>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</si>
  <si>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</si>
  <si>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</si>
  <si>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</si>
  <si>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</si>
  <si>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</si>
  <si>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</si>
  <si>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</si>
  <si>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</si>
  <si>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</si>
  <si>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</si>
  <si>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</si>
  <si>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</si>
  <si>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</si>
  <si>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</si>
  <si>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</si>
  <si>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</si>
  <si>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</si>
  <si>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</si>
  <si>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</si>
  <si>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</si>
  <si>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</si>
  <si>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</si>
  <si>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</si>
  <si>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</si>
  <si>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</si>
  <si>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</si>
  <si>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</si>
  <si>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</si>
  <si>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</si>
  <si>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</si>
  <si>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</si>
  <si>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</si>
  <si>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</si>
  <si>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</si>
  <si>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</si>
  <si>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</si>
  <si>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</si>
  <si>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</si>
  <si>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</si>
  <si>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</si>
  <si>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</si>
  <si>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</si>
  <si>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</si>
  <si>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</si>
  <si>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</si>
  <si>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</si>
  <si>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</si>
  <si>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</si>
  <si>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</si>
  <si>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</si>
  <si>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</si>
  <si>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</si>
  <si>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</si>
  <si>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</si>
  <si>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</si>
  <si>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</si>
  <si>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</si>
  <si>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</si>
  <si>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</si>
  <si>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</si>
  <si>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</si>
  <si>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</si>
  <si>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</si>
  <si>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</si>
  <si>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</si>
  <si>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</si>
  <si>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</si>
  <si>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</si>
  <si>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</si>
  <si>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</si>
  <si>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</si>
  <si>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</si>
  <si>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</si>
  <si>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</si>
  <si>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</si>
  <si>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</si>
  <si>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</si>
  <si>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</si>
  <si>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</si>
  <si>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</si>
  <si>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</si>
  <si>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</si>
  <si>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</si>
  <si>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</si>
  <si>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</si>
  <si>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</si>
  <si>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</si>
  <si>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</si>
  <si>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</si>
  <si>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</si>
  <si>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</si>
  <si>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</si>
  <si>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</si>
  <si>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</si>
  <si>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</si>
  <si>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</si>
  <si>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</si>
  <si>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</si>
  <si>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</si>
  <si>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</si>
  <si>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</si>
  <si>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</si>
  <si>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</si>
  <si>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</si>
  <si>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</si>
  <si>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</si>
  <si>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</si>
  <si>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</si>
  <si>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</si>
  <si>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</si>
  <si>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</si>
  <si>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</si>
  <si>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</si>
  <si>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</si>
  <si>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</si>
  <si>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</si>
  <si>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</si>
  <si>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</si>
  <si>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</si>
  <si>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</si>
  <si>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</si>
  <si>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</si>
  <si>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</si>
  <si>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</si>
  <si>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</si>
  <si>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</si>
  <si>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</si>
  <si>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</si>
  <si>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</si>
  <si>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</si>
  <si>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</si>
  <si>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</si>
  <si>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</si>
  <si>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</si>
  <si>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</si>
  <si>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</si>
  <si>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</si>
  <si>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</si>
  <si>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</si>
  <si>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</si>
  <si>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</si>
  <si>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</si>
  <si>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</si>
  <si>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</si>
  <si>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</si>
  <si>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</si>
  <si>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</si>
  <si>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</si>
  <si>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</si>
  <si>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</si>
  <si>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</si>
  <si>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</si>
  <si>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</si>
  <si>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</si>
  <si>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</si>
  <si>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</si>
  <si>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</si>
  <si>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</si>
  <si>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</si>
  <si>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</si>
  <si>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</si>
  <si>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</si>
  <si>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</si>
  <si>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</si>
  <si>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</si>
  <si>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</si>
  <si>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</si>
  <si>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</si>
  <si>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</si>
  <si>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</si>
  <si>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</si>
  <si>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</si>
  <si>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</si>
  <si>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</si>
  <si>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</si>
  <si>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</si>
  <si>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</si>
  <si>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</si>
  <si>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</si>
  <si>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</si>
  <si>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</si>
  <si>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</si>
  <si>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</si>
  <si>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</si>
  <si>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</si>
  <si>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</si>
  <si>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</si>
  <si>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</si>
  <si>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</si>
  <si>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</si>
  <si>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</si>
  <si>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</si>
  <si>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</si>
  <si>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</si>
  <si>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</si>
  <si>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</si>
  <si>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</si>
  <si>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</si>
  <si>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</si>
  <si>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</si>
  <si>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</si>
  <si>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</si>
  <si>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</si>
  <si>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</si>
  <si>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</si>
  <si>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</si>
  <si>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</si>
  <si>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</si>
  <si>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</si>
  <si>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</si>
  <si>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</si>
  <si>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</si>
  <si>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</si>
  <si>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</si>
  <si>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</si>
  <si>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</si>
  <si>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</si>
  <si>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</si>
  <si>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</si>
  <si>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</si>
  <si>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</si>
  <si>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</si>
  <si>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</si>
  <si>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</si>
  <si>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</si>
  <si>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</si>
  <si>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</si>
  <si>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</si>
  <si>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</si>
  <si>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</si>
  <si>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</si>
  <si>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</si>
  <si>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</si>
  <si>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</si>
  <si>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</si>
  <si>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</si>
  <si>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</si>
  <si>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</si>
  <si>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</si>
  <si>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</si>
  <si>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</si>
  <si>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</si>
  <si>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</si>
  <si>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</si>
  <si>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</si>
  <si>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</si>
  <si>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</si>
  <si>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</si>
  <si>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</si>
  <si>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</si>
  <si>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</si>
  <si>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</si>
  <si>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</si>
  <si>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</si>
  <si>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</si>
  <si>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</si>
  <si>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</si>
  <si>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</si>
  <si>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</si>
  <si>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</si>
  <si>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</si>
  <si>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</si>
  <si>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</si>
  <si>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</si>
  <si>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</si>
  <si>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</si>
  <si>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</si>
  <si>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</si>
  <si>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</si>
  <si>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</si>
  <si>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</si>
  <si>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</si>
  <si>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</si>
  <si>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</si>
  <si>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</si>
  <si>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</si>
  <si>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</si>
  <si>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</si>
  <si>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</si>
  <si>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</si>
  <si>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</si>
  <si>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</si>
  <si>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</si>
  <si>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</si>
  <si>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</si>
  <si>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</si>
  <si>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</si>
  <si>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</si>
  <si>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</si>
  <si>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</si>
  <si>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</si>
  <si>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</si>
  <si>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</si>
  <si>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</si>
  <si>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</si>
  <si>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</si>
  <si>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</si>
  <si>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</si>
  <si>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</si>
  <si>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</si>
  <si>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</si>
  <si>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</si>
  <si>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</si>
  <si>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</si>
  <si>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</si>
  <si>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</si>
  <si>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</si>
  <si>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</si>
  <si>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</si>
  <si>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</si>
  <si>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</si>
  <si>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</si>
  <si>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</si>
  <si>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</si>
  <si>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</si>
  <si>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</si>
  <si>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</si>
  <si>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</si>
  <si>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</si>
  <si>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</si>
  <si>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</si>
  <si>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</si>
  <si>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</si>
  <si>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</si>
  <si>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</si>
  <si>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</si>
  <si>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</si>
  <si>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</si>
  <si>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</si>
  <si>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</si>
  <si>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</si>
  <si>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</si>
  <si>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</si>
  <si>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</si>
  <si>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</si>
  <si>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</si>
  <si>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</si>
  <si>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</si>
  <si>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</si>
  <si>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</si>
  <si>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</si>
  <si>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</si>
  <si>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</si>
  <si>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</si>
  <si>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</si>
  <si>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</si>
  <si>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</si>
  <si>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</si>
  <si>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</si>
  <si>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</si>
  <si>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</si>
  <si>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</si>
  <si>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</si>
  <si>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</si>
  <si>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</si>
  <si>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</si>
  <si>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</si>
  <si>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</si>
  <si>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</si>
  <si>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</si>
  <si>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</si>
  <si>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</si>
  <si>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</si>
  <si>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</si>
  <si>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</si>
  <si>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</si>
  <si>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</si>
  <si>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</si>
  <si>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</si>
  <si>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</si>
  <si>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</si>
  <si>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</si>
  <si>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</si>
  <si>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</si>
  <si>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</si>
  <si>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</si>
  <si>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</si>
  <si>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</si>
  <si>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</si>
  <si>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</si>
  <si>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</si>
  <si>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</si>
  <si>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</si>
  <si>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</si>
  <si>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</si>
  <si>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</si>
  <si>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</si>
  <si>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</si>
  <si>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</si>
  <si>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</si>
  <si>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</si>
  <si>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</si>
  <si>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</si>
  <si>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</si>
  <si>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</si>
  <si>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</si>
  <si>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</si>
  <si>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</si>
  <si>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</si>
  <si>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</si>
  <si>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</si>
  <si>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</si>
  <si>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</si>
  <si>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</si>
  <si>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</si>
  <si>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</si>
  <si>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</si>
  <si>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</si>
  <si>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</si>
  <si>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</si>
  <si>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</si>
  <si>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</si>
  <si>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</si>
  <si>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</si>
  <si>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</si>
  <si>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</si>
  <si>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</si>
  <si>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</si>
  <si>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</si>
  <si>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</si>
  <si>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</si>
  <si>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</si>
  <si>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</si>
  <si>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</si>
  <si>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</si>
  <si>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</si>
  <si>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</si>
  <si>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</si>
  <si>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</si>
  <si>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</si>
  <si>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</si>
  <si>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</si>
  <si>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</si>
  <si>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</si>
  <si>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</si>
  <si>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</si>
  <si>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</si>
  <si>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</si>
  <si>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</si>
  <si>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</si>
  <si>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</si>
  <si>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</si>
  <si>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</si>
  <si>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</si>
  <si>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</si>
  <si>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</si>
  <si>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</si>
  <si>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</si>
  <si>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</si>
  <si>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</si>
  <si>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</si>
  <si>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</si>
  <si>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</si>
  <si>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</si>
  <si>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</si>
  <si>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</si>
  <si>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</si>
  <si>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</si>
  <si>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</si>
  <si>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</si>
  <si>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</si>
  <si>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</si>
  <si>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</si>
  <si>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</si>
  <si>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</si>
  <si>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</si>
  <si>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</si>
  <si>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</si>
  <si>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</si>
  <si>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</si>
  <si>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</si>
  <si>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</si>
  <si>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</si>
  <si>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</si>
  <si>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</si>
  <si>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</si>
  <si>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</si>
  <si>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</si>
  <si>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</si>
  <si>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</si>
  <si>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</si>
  <si>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</si>
  <si>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</si>
  <si>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</si>
  <si>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</si>
  <si>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</si>
  <si>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</si>
  <si>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</si>
  <si>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</si>
  <si>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</si>
  <si>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</si>
  <si>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</si>
  <si>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</si>
  <si>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</si>
  <si>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</si>
  <si>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</si>
  <si>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</si>
  <si>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</si>
  <si>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</si>
  <si>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</si>
  <si>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</si>
  <si>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</si>
  <si>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</si>
  <si>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</si>
  <si>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</si>
  <si>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</si>
  <si>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</si>
  <si>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</si>
  <si>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</si>
  <si>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</si>
  <si>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</si>
  <si>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</si>
  <si>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</si>
  <si>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</si>
  <si>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</si>
  <si>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</si>
  <si>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</si>
  <si>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</si>
  <si>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</si>
  <si>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</si>
  <si>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</si>
  <si>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</si>
  <si>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</si>
  <si>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</si>
  <si>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</si>
  <si>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</si>
  <si>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</si>
  <si>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</si>
  <si>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</si>
  <si>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</si>
  <si>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</si>
  <si>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</si>
  <si>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</si>
  <si>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</si>
  <si>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</si>
  <si>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</si>
  <si>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</si>
  <si>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</si>
  <si>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</si>
  <si>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</si>
  <si>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</si>
  <si>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</si>
  <si>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</si>
  <si>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</si>
  <si>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</si>
  <si>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</si>
  <si>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</si>
  <si>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</si>
  <si>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</si>
  <si>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</si>
  <si>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</si>
  <si>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</si>
  <si>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</si>
  <si>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</si>
  <si>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</si>
  <si>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</si>
  <si>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</si>
  <si>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</si>
  <si>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</si>
  <si>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</si>
  <si>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</si>
  <si>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</si>
  <si>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</si>
  <si>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</si>
  <si>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</si>
  <si>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</si>
  <si>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</si>
  <si>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</si>
  <si>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</si>
  <si>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</si>
  <si>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</si>
  <si>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</si>
  <si>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</si>
  <si>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</si>
  <si>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</si>
  <si>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</si>
  <si>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</si>
  <si>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</si>
  <si>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</si>
  <si>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</si>
  <si>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</si>
  <si>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</si>
  <si>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</si>
  <si>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</si>
  <si>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</si>
  <si>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</si>
  <si>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</si>
  <si>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</si>
  <si>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</si>
  <si>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</si>
  <si>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</si>
  <si>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</si>
  <si>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</si>
  <si>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</si>
  <si>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</si>
  <si>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</si>
  <si>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</si>
  <si>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</si>
  <si>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</si>
  <si>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</si>
  <si>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</si>
  <si>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</si>
  <si>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</si>
  <si>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</si>
  <si>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</si>
  <si>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</si>
  <si>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</si>
  <si>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</si>
  <si>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</si>
  <si>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</si>
  <si>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</si>
  <si>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</si>
  <si>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</si>
  <si>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</si>
  <si>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</si>
  <si>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</si>
  <si>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</si>
  <si>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</si>
  <si>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</si>
  <si>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</si>
  <si>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</si>
  <si>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</si>
  <si>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</si>
  <si>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</si>
  <si>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</si>
  <si>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</si>
  <si>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</si>
  <si>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</si>
  <si>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</si>
  <si>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</si>
  <si>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</si>
  <si>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</si>
  <si>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</si>
  <si>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</si>
  <si>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</si>
  <si>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</si>
  <si>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</si>
  <si>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</si>
  <si>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</si>
  <si>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</si>
  <si>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</si>
  <si>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</si>
  <si>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</si>
  <si>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</si>
  <si>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</si>
  <si>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</si>
  <si>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</si>
  <si>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</si>
  <si>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</si>
  <si>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</si>
  <si>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</si>
  <si>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</si>
  <si>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</si>
  <si>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</si>
  <si>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</si>
  <si>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</si>
  <si>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</si>
  <si>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</si>
  <si>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</si>
  <si>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</si>
  <si>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</si>
  <si>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</si>
  <si>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</si>
  <si>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</si>
  <si>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</si>
  <si>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</si>
  <si>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</si>
  <si>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</si>
  <si>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</si>
  <si>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</si>
  <si>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</si>
  <si>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</si>
  <si>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</si>
  <si>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</si>
  <si>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</si>
  <si>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</si>
  <si>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</si>
  <si>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</si>
  <si>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</si>
  <si>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</si>
  <si>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</si>
  <si>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</si>
  <si>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</si>
  <si>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</si>
  <si>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</si>
  <si>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</si>
  <si>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</si>
  <si>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</si>
  <si>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</si>
  <si>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</si>
  <si>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</si>
  <si>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</si>
  <si>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</si>
  <si>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</si>
  <si>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</si>
  <si>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</si>
  <si>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</si>
  <si>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</si>
  <si>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</si>
  <si>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</si>
  <si>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</si>
  <si>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</si>
  <si>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</si>
  <si>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</si>
  <si>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</si>
  <si>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</si>
  <si>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</si>
  <si>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</si>
  <si>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</si>
  <si>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</si>
  <si>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</si>
  <si>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</si>
  <si>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</si>
  <si>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</si>
  <si>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</si>
  <si>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</si>
  <si>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</si>
  <si>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</si>
  <si>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</si>
  <si>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</si>
  <si>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</si>
  <si>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</si>
  <si>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</si>
  <si>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</si>
  <si>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</si>
  <si>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</si>
  <si>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</si>
  <si>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</si>
  <si>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</si>
  <si>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</si>
  <si>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</si>
  <si>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</si>
  <si>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</si>
  <si>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</si>
  <si>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</si>
  <si>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</si>
  <si>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</si>
  <si>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</si>
  <si>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</si>
  <si>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</si>
  <si>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</si>
  <si>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</si>
  <si>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</si>
  <si>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</si>
  <si>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</si>
  <si>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</si>
  <si>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</si>
  <si>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</si>
  <si>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</si>
  <si>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</si>
  <si>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</si>
  <si>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</si>
  <si>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</si>
  <si>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</si>
  <si>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</si>
  <si>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</si>
  <si>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</si>
  <si>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</si>
  <si>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</si>
  <si>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</si>
  <si>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</si>
  <si>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</si>
  <si>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</si>
  <si>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</si>
  <si>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</si>
  <si>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</si>
  <si>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</si>
  <si>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</si>
  <si>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</si>
  <si>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</si>
  <si>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</si>
  <si>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</si>
  <si>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</si>
  <si>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</si>
  <si>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</si>
  <si>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</si>
  <si>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</si>
  <si>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</si>
  <si>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</si>
  <si>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</si>
  <si>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</si>
  <si>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</si>
  <si>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</si>
  <si>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</si>
  <si>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</si>
  <si>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</si>
  <si>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</si>
  <si>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</si>
  <si>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</si>
  <si>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</si>
  <si>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</si>
  <si>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</si>
  <si>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</si>
  <si>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</si>
  <si>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</si>
  <si>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</si>
  <si>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</si>
  <si>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</si>
  <si>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</si>
  <si>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</si>
  <si>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</si>
  <si>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</si>
  <si>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</si>
  <si>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</si>
  <si>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</si>
  <si>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</si>
  <si>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</si>
  <si>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</si>
  <si>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</si>
  <si>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</si>
  <si>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</si>
  <si>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</si>
  <si>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</si>
  <si>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</si>
  <si>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</si>
  <si>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</si>
  <si>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</si>
  <si>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</si>
  <si>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</si>
  <si>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</si>
  <si>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</si>
  <si>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</si>
  <si>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</si>
  <si>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</si>
  <si>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</si>
  <si>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</si>
  <si>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</si>
  <si>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</si>
  <si>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</si>
  <si>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</si>
  <si>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</si>
  <si>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</si>
  <si>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</si>
  <si>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</si>
  <si>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</si>
  <si>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</si>
  <si>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</si>
  <si>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</si>
  <si>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</si>
  <si>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</si>
  <si>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</si>
  <si>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</si>
  <si>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</si>
  <si>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</si>
  <si>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</si>
  <si>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</si>
  <si>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</si>
  <si>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</si>
  <si>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</si>
  <si>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</si>
  <si>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</si>
  <si>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</si>
  <si>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</si>
  <si>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</si>
  <si>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</si>
  <si>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</si>
  <si>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</si>
  <si>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</si>
  <si>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</si>
  <si>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</si>
  <si>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</si>
  <si>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</si>
  <si>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</si>
  <si>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</si>
  <si>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</si>
  <si>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</si>
  <si>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</si>
  <si>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</si>
  <si>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</si>
  <si>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</si>
  <si>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</si>
  <si>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</si>
  <si>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</si>
  <si>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</si>
  <si>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</si>
  <si>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</si>
  <si>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</si>
  <si>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</si>
  <si>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</si>
  <si>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</si>
  <si>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</si>
  <si>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</si>
  <si>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</si>
  <si>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</si>
  <si>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</si>
  <si>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</si>
  <si>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</si>
  <si>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</si>
  <si>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</si>
  <si>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</si>
  <si>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</si>
  <si>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</si>
  <si>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</si>
  <si>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</si>
  <si>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</si>
  <si>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</si>
  <si>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</si>
  <si>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</si>
  <si>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</si>
  <si>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</si>
  <si>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</si>
  <si>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</si>
  <si>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</si>
  <si>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</si>
  <si>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</si>
  <si>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</si>
  <si>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</si>
  <si>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</si>
  <si>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</si>
  <si>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</si>
  <si>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</si>
  <si>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</si>
  <si>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</si>
  <si>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</si>
  <si>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</si>
  <si>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</si>
  <si>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</si>
  <si>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</si>
  <si>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</si>
  <si>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</si>
  <si>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</si>
  <si>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</si>
  <si>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</si>
  <si>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</si>
  <si>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</si>
  <si>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</si>
  <si>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</si>
  <si>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</si>
  <si>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</si>
  <si>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</si>
  <si>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</si>
  <si>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</si>
  <si>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</si>
  <si>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</si>
  <si>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</si>
  <si>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</si>
  <si>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</si>
  <si>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</si>
  <si>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</si>
  <si>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</si>
  <si>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</si>
  <si>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</si>
  <si>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</si>
  <si>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</si>
  <si>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</si>
  <si>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</si>
  <si>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</si>
  <si>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</si>
  <si>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</si>
  <si>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</si>
  <si>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</si>
  <si>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</si>
  <si>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</si>
  <si>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</si>
  <si>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</si>
  <si>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</si>
  <si>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</si>
  <si>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</si>
  <si>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</si>
  <si>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</si>
  <si>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</si>
  <si>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</si>
  <si>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</si>
  <si>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</si>
  <si>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</si>
  <si>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</si>
  <si>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</si>
  <si>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</si>
  <si>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</si>
  <si>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</si>
  <si>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</si>
  <si>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</si>
  <si>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</si>
  <si>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</si>
  <si>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</si>
  <si>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</si>
  <si>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</si>
  <si>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</si>
  <si>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</si>
  <si>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</si>
  <si>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</si>
  <si>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</si>
  <si>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</si>
  <si>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</si>
  <si>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</si>
  <si>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</si>
  <si>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</si>
  <si>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</si>
  <si>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</si>
  <si>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</si>
  <si>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</si>
  <si>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</si>
  <si>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</si>
  <si>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</si>
  <si>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</si>
  <si>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</si>
  <si>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</si>
  <si>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</si>
  <si>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</si>
  <si>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</si>
  <si>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</si>
  <si>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</si>
  <si>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</si>
  <si>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</si>
  <si>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</si>
  <si>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</si>
  <si>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</si>
  <si>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</si>
  <si>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</si>
  <si>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</si>
  <si>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</si>
  <si>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</si>
  <si>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</si>
  <si>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</si>
  <si>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</si>
  <si>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</si>
  <si>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</si>
  <si>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</si>
  <si>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</si>
  <si>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</si>
  <si>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</si>
  <si>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</si>
  <si>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</si>
  <si>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</si>
  <si>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</si>
  <si>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</si>
  <si>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</si>
  <si>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</si>
  <si>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</si>
  <si>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</si>
  <si>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</si>
  <si>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</si>
  <si>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</si>
  <si>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</si>
  <si>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</si>
  <si>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</si>
  <si>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</si>
  <si>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</si>
  <si>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</si>
  <si>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</si>
  <si>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</si>
  <si>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</si>
  <si>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</si>
  <si>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</si>
  <si>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</si>
  <si>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</si>
  <si>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</si>
  <si>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</si>
  <si>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</si>
  <si>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</si>
  <si>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</si>
  <si>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</si>
  <si>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</si>
  <si>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</si>
  <si>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</si>
  <si>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</si>
  <si>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</si>
  <si>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</si>
  <si>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</si>
  <si>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</si>
  <si>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</si>
  <si>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</si>
  <si>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</si>
  <si>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</si>
  <si>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</si>
  <si>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</si>
  <si>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</si>
  <si>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</si>
  <si>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</si>
  <si>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</si>
  <si>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</si>
  <si>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</si>
  <si>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</si>
  <si>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</si>
  <si>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</si>
  <si>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</si>
  <si>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</si>
  <si>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</si>
  <si>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</si>
  <si>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</si>
  <si>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</si>
  <si>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</si>
  <si>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</si>
  <si>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</si>
  <si>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</si>
  <si>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</si>
  <si>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</si>
  <si>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</si>
  <si>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</si>
  <si>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</si>
  <si>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</si>
  <si>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</si>
  <si>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</si>
  <si>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</si>
  <si>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</si>
  <si>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</si>
  <si>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</si>
  <si>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</si>
  <si>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</si>
  <si>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</si>
  <si>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</si>
  <si>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</si>
  <si>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</si>
  <si>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</si>
  <si>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</si>
  <si>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</si>
  <si>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</si>
  <si>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</si>
  <si>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</si>
  <si>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</si>
  <si>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</si>
  <si>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</si>
  <si>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</si>
  <si>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</si>
  <si>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</si>
  <si>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</si>
  <si>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</si>
  <si>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</si>
  <si>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</si>
  <si>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</si>
  <si>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</si>
  <si>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</si>
  <si>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</si>
  <si>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</si>
  <si>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</si>
  <si>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</si>
  <si>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</si>
  <si>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</si>
  <si>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</si>
  <si>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</si>
  <si>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</si>
  <si>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</si>
  <si>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</si>
  <si>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</si>
  <si>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</si>
  <si>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</si>
  <si>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</si>
  <si>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</si>
  <si>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</si>
  <si>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</si>
  <si>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</si>
  <si>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</si>
  <si>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</si>
  <si>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</si>
  <si>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</si>
  <si>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</si>
  <si>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</si>
  <si>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</si>
  <si>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</si>
  <si>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</si>
  <si>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</si>
  <si>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</si>
  <si>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</si>
  <si>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</si>
  <si>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</si>
  <si>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</si>
  <si>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</si>
  <si>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</si>
  <si>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</si>
  <si>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</si>
  <si>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</si>
  <si>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</si>
  <si>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</si>
  <si>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</si>
  <si>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</si>
  <si>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</si>
  <si>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</si>
  <si>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</si>
  <si>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</si>
  <si>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</si>
  <si>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</si>
  <si>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</si>
  <si>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</si>
  <si>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</si>
  <si>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</si>
  <si>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</si>
  <si>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</si>
  <si>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</si>
  <si>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</si>
  <si>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</si>
  <si>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</si>
  <si>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</si>
  <si>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</si>
  <si>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</si>
  <si>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</si>
  <si>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</si>
  <si>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</si>
  <si>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</si>
  <si>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</si>
  <si>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</si>
  <si>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</si>
  <si>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</si>
  <si>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</si>
  <si>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</si>
  <si>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</si>
  <si>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</si>
  <si>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</si>
  <si>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</si>
  <si>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</si>
  <si>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</si>
  <si>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</si>
  <si>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</si>
  <si>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</si>
  <si>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</si>
  <si>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</si>
  <si>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</si>
  <si>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</si>
  <si>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</si>
  <si>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</si>
  <si>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</si>
  <si>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</si>
  <si>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</si>
  <si>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</si>
  <si>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</si>
  <si>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</si>
  <si>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</si>
  <si>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</si>
  <si>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</si>
  <si>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</si>
  <si>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</si>
  <si>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</si>
  <si>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</si>
  <si>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</si>
  <si>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</si>
  <si>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</si>
  <si>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</si>
  <si>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</si>
  <si>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</si>
  <si>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</si>
  <si>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</si>
  <si>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</si>
  <si>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</si>
  <si>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</si>
  <si>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</si>
  <si>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</si>
  <si>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</si>
  <si>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</si>
  <si>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</si>
  <si>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</si>
  <si>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</si>
  <si>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</si>
  <si>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</si>
  <si>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</si>
  <si>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</si>
  <si>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</si>
  <si>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</si>
  <si>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</si>
  <si>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</si>
  <si>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</si>
  <si>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</si>
  <si>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</si>
  <si>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</si>
  <si>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</si>
  <si>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</si>
  <si>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</si>
  <si>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</si>
  <si>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</si>
  <si>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</si>
  <si>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</si>
  <si>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</si>
  <si>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</si>
  <si>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</si>
  <si>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</si>
  <si>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</si>
  <si>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</si>
  <si>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</si>
  <si>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</si>
  <si>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</si>
  <si>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</si>
  <si>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</si>
  <si>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</si>
  <si>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</si>
  <si>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</si>
  <si>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</si>
  <si>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</si>
  <si>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</si>
  <si>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</si>
  <si>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</si>
  <si>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</si>
  <si>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</si>
  <si>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</si>
  <si>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</si>
  <si>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</si>
  <si>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</si>
  <si>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</si>
  <si>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</si>
  <si>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</si>
  <si>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</si>
  <si>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</si>
  <si>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</si>
  <si>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</si>
  <si>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</si>
  <si>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</si>
  <si>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</si>
  <si>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</si>
  <si>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</si>
  <si>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</si>
  <si>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</si>
  <si>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</si>
  <si>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</si>
  <si>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</si>
  <si>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</si>
  <si>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</si>
  <si>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</si>
  <si>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</si>
  <si>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</si>
  <si>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</si>
  <si>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</si>
  <si>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</si>
  <si>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</si>
  <si>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</si>
  <si>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</si>
  <si>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</si>
  <si>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</si>
  <si>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</si>
  <si>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</si>
  <si>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</si>
  <si>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</si>
  <si>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</si>
  <si>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</si>
  <si>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</si>
  <si>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</si>
  <si>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</si>
  <si>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</si>
  <si>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</si>
  <si>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</si>
  <si>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</si>
  <si>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</si>
  <si>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</si>
  <si>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</si>
  <si>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</si>
  <si>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</si>
  <si>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</si>
  <si>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</si>
  <si>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</si>
  <si>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</si>
  <si>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</si>
  <si>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</si>
  <si>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</si>
  <si>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</si>
  <si>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</si>
  <si>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</si>
  <si>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</si>
  <si>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</si>
  <si>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</si>
  <si>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</si>
  <si>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</si>
  <si>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</si>
  <si>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</si>
  <si>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</si>
  <si>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</si>
  <si>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</si>
  <si>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</si>
  <si>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</si>
  <si>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</si>
  <si>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</si>
  <si>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</si>
  <si>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</si>
  <si>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</si>
  <si>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</si>
  <si>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</si>
  <si>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</si>
  <si>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</si>
  <si>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</si>
  <si>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</si>
  <si>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</si>
  <si>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</si>
  <si>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</si>
  <si>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</si>
  <si>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</si>
  <si>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</si>
  <si>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</si>
  <si>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</si>
  <si>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</si>
  <si>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</si>
  <si>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</si>
  <si>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</si>
  <si>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</si>
  <si>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</si>
  <si>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</si>
  <si>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</si>
  <si>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</si>
  <si>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</si>
  <si>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</si>
  <si>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</si>
  <si>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</si>
  <si>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</si>
  <si>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</si>
  <si>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</si>
  <si>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</si>
  <si>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</si>
  <si>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</si>
  <si>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</si>
  <si>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</si>
  <si>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</si>
  <si>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</si>
  <si>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</si>
  <si>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</si>
  <si>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</si>
  <si>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</si>
  <si>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</si>
  <si>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</si>
  <si>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</si>
  <si>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</si>
  <si>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</si>
  <si>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</si>
  <si>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</si>
  <si>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</si>
  <si>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</si>
  <si>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</si>
  <si>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</si>
  <si>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</si>
  <si>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</si>
  <si>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</si>
  <si>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</si>
  <si>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</si>
  <si>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</si>
  <si>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</si>
  <si>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</si>
  <si>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</si>
  <si>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</si>
  <si>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</si>
  <si>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</si>
  <si>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</si>
  <si>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</si>
  <si>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</si>
  <si>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</si>
  <si>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</si>
  <si>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</si>
  <si>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</si>
  <si>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</si>
  <si>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</si>
  <si>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</si>
  <si>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</si>
  <si>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</si>
  <si>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</si>
  <si>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</si>
  <si>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</si>
  <si>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</si>
  <si>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</si>
  <si>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</si>
  <si>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</si>
  <si>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</si>
  <si>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</si>
  <si>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</si>
  <si>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</si>
  <si>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</si>
  <si>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</si>
  <si>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</si>
  <si>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</si>
  <si>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</si>
  <si>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</si>
  <si>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</si>
  <si>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</si>
  <si>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</si>
  <si>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</si>
  <si>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</si>
  <si>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</si>
  <si>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</si>
  <si>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</si>
  <si>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</si>
  <si>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</si>
  <si>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</si>
  <si>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</si>
  <si>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</si>
  <si>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</si>
  <si>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</si>
  <si>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</si>
  <si>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</si>
  <si>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</si>
  <si>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</si>
  <si>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</si>
  <si>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</si>
  <si>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</si>
  <si>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</si>
  <si>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</si>
  <si>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</si>
  <si>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</si>
  <si>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</si>
  <si>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</si>
  <si>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</si>
  <si>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</si>
  <si>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</si>
  <si>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</si>
  <si>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</si>
  <si>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</si>
  <si>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</si>
  <si>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</si>
  <si>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</si>
  <si>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</si>
  <si>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</si>
  <si>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</si>
  <si>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</si>
  <si>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</si>
  <si>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</si>
  <si>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</si>
  <si>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</si>
  <si>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</si>
  <si>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</si>
  <si>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</si>
  <si>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</si>
  <si>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</si>
  <si>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</si>
  <si>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</si>
  <si>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</si>
  <si>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</si>
  <si>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</si>
  <si>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</si>
  <si>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</si>
  <si>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</si>
  <si>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</si>
  <si>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</si>
  <si>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</si>
  <si>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</si>
  <si>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</si>
  <si>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</si>
  <si>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</si>
  <si>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</si>
  <si>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</si>
  <si>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</si>
  <si>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</si>
  <si>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</si>
  <si>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</si>
  <si>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</si>
  <si>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</si>
  <si>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</si>
  <si>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</si>
  <si>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</si>
  <si>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</si>
  <si>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</si>
  <si>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</si>
  <si>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</si>
  <si>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</si>
  <si>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</si>
  <si>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</si>
  <si>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</si>
  <si>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</si>
  <si>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</si>
  <si>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</si>
  <si>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</si>
  <si>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</si>
  <si>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</si>
  <si>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</si>
  <si>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</si>
  <si>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</si>
  <si>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</si>
  <si>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</si>
  <si>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</si>
  <si>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</si>
  <si>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</si>
  <si>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</si>
  <si>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</si>
  <si>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</si>
  <si>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</si>
  <si>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</si>
  <si>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</si>
  <si>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</si>
  <si>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</si>
  <si>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</si>
  <si>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</si>
  <si>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</si>
  <si>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</si>
  <si>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</si>
  <si>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</si>
  <si>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</si>
  <si>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</si>
  <si>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</si>
  <si>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</si>
  <si>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</si>
  <si>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</si>
  <si>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</si>
  <si>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</si>
  <si>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</si>
  <si>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</si>
  <si>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</si>
  <si>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</si>
  <si>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</si>
  <si>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</si>
  <si>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</si>
  <si>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</si>
  <si>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</si>
  <si>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</si>
  <si>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</si>
  <si>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</si>
  <si>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</si>
  <si>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</si>
  <si>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</si>
  <si>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</si>
  <si>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</si>
  <si>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</si>
  <si>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</si>
  <si>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</si>
  <si>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</si>
  <si>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</si>
  <si>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</si>
  <si>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</si>
  <si>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</si>
  <si>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</si>
  <si>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</si>
  <si>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</si>
  <si>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</si>
  <si>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</si>
  <si>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</si>
  <si>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</si>
  <si>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</si>
  <si>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</si>
  <si>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</si>
  <si>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</si>
  <si>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</si>
  <si>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</si>
  <si>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</si>
  <si>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</si>
  <si>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</si>
  <si>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</si>
  <si>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</si>
  <si>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</si>
  <si>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</si>
  <si>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</si>
  <si>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</si>
  <si>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</si>
  <si>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</si>
  <si>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</si>
  <si>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</si>
  <si>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</si>
  <si>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</si>
  <si>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</si>
  <si>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</si>
  <si>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</si>
  <si>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</si>
  <si>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</si>
  <si>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</si>
  <si>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</si>
  <si>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</si>
  <si>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</si>
  <si>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</si>
  <si>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</si>
  <si>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</si>
  <si>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</si>
  <si>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</si>
  <si>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</si>
  <si>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</si>
  <si>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</si>
  <si>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</si>
  <si>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</si>
  <si>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</si>
  <si>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</si>
  <si>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</si>
  <si>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</si>
  <si>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</si>
  <si>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</si>
  <si>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</si>
  <si>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</si>
  <si>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</si>
  <si>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</si>
  <si>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</si>
  <si>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</si>
  <si>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</si>
  <si>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</si>
  <si>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</si>
  <si>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</si>
  <si>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</si>
  <si>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</si>
  <si>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</si>
  <si>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</si>
  <si>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</si>
  <si>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</si>
  <si>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</si>
  <si>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</si>
  <si>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</si>
  <si>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</si>
  <si>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</si>
  <si>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</si>
  <si>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</si>
  <si>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</si>
  <si>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</si>
  <si>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</si>
  <si>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</si>
  <si>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</si>
  <si>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</si>
  <si>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</si>
  <si>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</si>
  <si>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</si>
  <si>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</si>
  <si>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</si>
  <si>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</si>
  <si>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</si>
  <si>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</si>
  <si>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</si>
  <si>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</si>
  <si>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</si>
  <si>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</si>
  <si>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</si>
  <si>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</si>
  <si>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</si>
  <si>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</si>
  <si>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</si>
  <si>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</si>
  <si>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</si>
  <si>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</si>
  <si>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</si>
  <si>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</si>
  <si>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</si>
  <si>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</si>
  <si>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</si>
  <si>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</si>
  <si>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</si>
  <si>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</si>
  <si>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</si>
  <si>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</si>
  <si>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</si>
  <si>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</si>
  <si>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</si>
  <si>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</si>
  <si>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</si>
  <si>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</si>
  <si>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</si>
  <si>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</si>
  <si>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</si>
  <si>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</si>
  <si>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</si>
  <si>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</si>
  <si>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</si>
  <si>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</si>
  <si>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</si>
  <si>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</si>
  <si>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</si>
  <si>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</si>
  <si>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</si>
  <si>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</si>
  <si>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</si>
  <si>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</si>
  <si>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</si>
  <si>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</si>
  <si>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</si>
  <si>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</si>
  <si>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</si>
  <si>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</si>
  <si>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</si>
  <si>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</si>
  <si>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</si>
  <si>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</si>
  <si>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</si>
  <si>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</si>
  <si>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</si>
  <si>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</si>
  <si>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</si>
  <si>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</si>
  <si>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</si>
  <si>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</si>
  <si>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</si>
  <si>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</si>
  <si>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</si>
  <si>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</si>
  <si>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</si>
  <si>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</si>
  <si>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</si>
  <si>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</si>
  <si>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</si>
  <si>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</si>
  <si>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</si>
  <si>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</si>
  <si>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</si>
  <si>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</si>
  <si>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</si>
  <si>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</si>
  <si>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</si>
  <si>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</si>
  <si>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</si>
  <si>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</si>
  <si>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</si>
  <si>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</si>
  <si>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</si>
  <si>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</si>
  <si>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</si>
  <si>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</si>
  <si>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</si>
  <si>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</si>
  <si>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</si>
  <si>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</si>
  <si>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</si>
  <si>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</si>
  <si>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</si>
  <si>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</si>
  <si>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</si>
  <si>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</si>
  <si>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</si>
  <si>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</si>
  <si>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</si>
  <si>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</si>
  <si>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</si>
  <si>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</si>
  <si>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</si>
  <si>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</si>
  <si>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</si>
  <si>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</si>
  <si>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</si>
  <si>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</si>
  <si>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</si>
  <si>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</si>
  <si>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</si>
  <si>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</si>
  <si>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</si>
  <si>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</si>
  <si>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</si>
  <si>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</si>
  <si>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</si>
  <si>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</si>
  <si>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</si>
  <si>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</si>
  <si>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</si>
  <si>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</si>
  <si>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</si>
  <si>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</si>
  <si>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</si>
  <si>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</si>
  <si>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</si>
  <si>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</si>
  <si>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</si>
  <si>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</si>
  <si>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</si>
  <si>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</si>
  <si>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</si>
  <si>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</si>
  <si>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</si>
  <si>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</si>
  <si>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</si>
  <si>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</si>
  <si>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</si>
  <si>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</si>
  <si>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</si>
  <si>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</si>
  <si>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</si>
  <si>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</si>
  <si>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</si>
  <si>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</si>
  <si>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</si>
  <si>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</si>
  <si>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</si>
  <si>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</si>
  <si>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</si>
  <si>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</si>
  <si>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</si>
  <si>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</si>
  <si>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</si>
  <si>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</si>
  <si>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</si>
  <si>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</si>
  <si>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</si>
  <si>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</si>
  <si>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</si>
  <si>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</si>
  <si>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</si>
  <si>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</si>
  <si>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</si>
  <si>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</si>
  <si>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</si>
  <si>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</si>
  <si>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</si>
  <si>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</si>
  <si>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</si>
  <si>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</si>
  <si>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</si>
  <si>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</si>
  <si>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</si>
  <si>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</si>
  <si>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</si>
  <si>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</si>
  <si>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</si>
  <si>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</si>
  <si>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</si>
  <si>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</si>
  <si>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</si>
  <si>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</si>
  <si>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</si>
  <si>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</si>
  <si>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</si>
  <si>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</si>
  <si>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</si>
  <si>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</si>
  <si>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</si>
  <si>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</si>
  <si>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</si>
  <si>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</si>
  <si>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</si>
  <si>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</si>
  <si>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</si>
  <si>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</si>
  <si>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</si>
  <si>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</si>
  <si>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</si>
  <si>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</si>
  <si>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</si>
  <si>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</si>
  <si>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</si>
  <si>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</si>
  <si>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</si>
  <si>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</si>
  <si>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</si>
  <si>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</si>
  <si>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</si>
  <si>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</si>
  <si>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</si>
  <si>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</si>
  <si>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</si>
  <si>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</si>
  <si>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</si>
  <si>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</si>
  <si>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</si>
  <si>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</si>
  <si>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</si>
  <si>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</si>
  <si>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</si>
  <si>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</si>
  <si>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</si>
  <si>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</si>
  <si>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</si>
  <si>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</si>
  <si>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</si>
  <si>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</si>
  <si>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</si>
  <si>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</si>
  <si>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</si>
  <si>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</si>
  <si>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</si>
  <si>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</si>
  <si>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</si>
  <si>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</si>
  <si>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</si>
  <si>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</si>
  <si>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</si>
  <si>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</si>
  <si>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</si>
  <si>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</si>
  <si>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</si>
  <si>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</si>
  <si>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</si>
  <si>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</si>
  <si>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</si>
  <si>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</si>
  <si>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</si>
  <si>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</si>
  <si>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</si>
  <si>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</si>
  <si>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</si>
  <si>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</si>
  <si>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</si>
  <si>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</si>
  <si>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</si>
  <si>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</si>
  <si>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</si>
  <si>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</si>
  <si>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</si>
  <si>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</si>
  <si>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</si>
  <si>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</si>
  <si>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</si>
  <si>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</si>
  <si>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</si>
  <si>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</si>
  <si>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</si>
  <si>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</si>
  <si>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</si>
  <si>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</si>
  <si>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</si>
  <si>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</si>
  <si>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</si>
  <si>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</si>
  <si>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</si>
  <si>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</si>
  <si>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</si>
  <si>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</si>
  <si>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</si>
  <si>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</si>
  <si>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</si>
  <si>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</si>
  <si>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</si>
  <si>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</si>
  <si>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</si>
  <si>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</si>
  <si>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</si>
  <si>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</si>
  <si>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</si>
  <si>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</si>
  <si>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</si>
  <si>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</si>
  <si>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</si>
  <si>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</si>
  <si>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</si>
  <si>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</si>
  <si>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</si>
  <si>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</si>
  <si>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</si>
  <si>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</si>
  <si>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</si>
  <si>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</si>
  <si>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</si>
  <si>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</si>
  <si>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</si>
  <si>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</si>
  <si>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</si>
  <si>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</si>
  <si>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</si>
  <si>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</si>
  <si>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</si>
  <si>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</si>
  <si>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</si>
  <si>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</si>
  <si>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</si>
  <si>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</si>
  <si>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</si>
  <si>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</si>
  <si>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</si>
  <si>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</si>
  <si>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</si>
  <si>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</si>
  <si>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</si>
  <si>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</si>
  <si>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</si>
  <si>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</si>
  <si>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</si>
  <si>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</si>
  <si>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</si>
  <si>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</si>
  <si>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</si>
  <si>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</si>
  <si>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</si>
  <si>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</si>
  <si>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</si>
  <si>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</si>
  <si>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</si>
  <si>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</si>
  <si>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</si>
  <si>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</si>
  <si>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</si>
  <si>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</si>
  <si>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</si>
  <si>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</si>
  <si>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</si>
  <si>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</si>
  <si>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</si>
  <si>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</si>
  <si>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</si>
  <si>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</si>
  <si>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</si>
  <si>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</si>
  <si>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</si>
  <si>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</si>
  <si>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</si>
  <si>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</si>
  <si>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</si>
  <si>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</si>
  <si>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</si>
  <si>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</si>
  <si>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</si>
  <si>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</si>
  <si>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</si>
  <si>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</si>
  <si>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</si>
  <si>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</si>
  <si>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</si>
  <si>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</si>
  <si>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</si>
  <si>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</si>
  <si>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</si>
  <si>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</si>
  <si>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</si>
  <si>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</si>
  <si>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</si>
  <si>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</si>
  <si>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</si>
  <si>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</si>
  <si>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</si>
  <si>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</si>
  <si>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</si>
  <si>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</si>
  <si>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</si>
  <si>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</si>
  <si>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</si>
  <si>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</si>
  <si>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</si>
  <si>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</si>
  <si>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</si>
  <si>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</si>
  <si>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</si>
  <si>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</si>
  <si>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</si>
  <si>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</si>
  <si>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</si>
  <si>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</si>
  <si>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</si>
  <si>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</si>
  <si>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</si>
  <si>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</si>
  <si>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</si>
  <si>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</si>
  <si>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</si>
  <si>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</si>
  <si>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</si>
  <si>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</si>
  <si>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</si>
  <si>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</si>
  <si>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</si>
  <si>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</si>
  <si>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</si>
  <si>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</si>
  <si>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</si>
  <si>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</si>
  <si>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</si>
  <si>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</si>
  <si>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</si>
  <si>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</si>
  <si>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</si>
  <si>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</si>
  <si>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</si>
  <si>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</si>
  <si>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</si>
  <si>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</si>
  <si>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</si>
  <si>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</si>
  <si>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</si>
  <si>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</si>
  <si>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</si>
  <si>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</si>
  <si>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</si>
  <si>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</si>
  <si>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</si>
  <si>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</si>
  <si>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</si>
  <si>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</si>
  <si>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</si>
  <si>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</si>
  <si>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</si>
  <si>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</si>
  <si>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</si>
  <si>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</si>
  <si>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</si>
  <si>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</si>
  <si>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</si>
  <si>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</si>
  <si>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</si>
  <si>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</si>
  <si>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</si>
  <si>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</si>
  <si>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</si>
  <si>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</si>
  <si>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</si>
  <si>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</si>
  <si>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</si>
  <si>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</si>
  <si>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</si>
  <si>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</si>
  <si>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</si>
  <si>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</si>
  <si>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</si>
  <si>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</si>
  <si>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</si>
  <si>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</si>
  <si>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</si>
  <si>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</si>
  <si>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</si>
  <si>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</si>
  <si>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</si>
  <si>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</si>
  <si>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</si>
  <si>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</si>
  <si>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</si>
  <si>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</si>
  <si>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</si>
  <si>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</si>
  <si>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</si>
  <si>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</si>
  <si>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</si>
  <si>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</si>
  <si>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</si>
  <si>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</si>
  <si>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</si>
  <si>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</si>
  <si>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</si>
  <si>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</si>
  <si>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</si>
  <si>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</si>
  <si>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</si>
  <si>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</si>
  <si>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</si>
  <si>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</si>
  <si>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</si>
  <si>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</si>
  <si>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</si>
  <si>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</si>
  <si>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</si>
  <si>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</si>
  <si>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</si>
  <si>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</si>
  <si>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</si>
  <si>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</si>
  <si>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</si>
  <si>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</si>
  <si>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</si>
  <si>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</si>
  <si>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</si>
  <si>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</si>
  <si>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</si>
  <si>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</si>
  <si>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</si>
  <si>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</si>
  <si>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</si>
  <si>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</si>
  <si>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</si>
  <si>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</si>
  <si>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</si>
  <si>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</si>
  <si>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</si>
  <si>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</si>
  <si>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</si>
  <si>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</si>
  <si>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</si>
  <si>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</si>
  <si>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</si>
  <si>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</si>
  <si>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</si>
  <si>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</si>
  <si>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</si>
  <si>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</si>
  <si>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</si>
  <si>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</si>
  <si>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</si>
  <si>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</si>
  <si>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</si>
  <si>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</si>
  <si>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</si>
  <si>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</si>
  <si>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</si>
  <si>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</si>
  <si>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</si>
  <si>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</si>
  <si>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</si>
  <si>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</si>
  <si>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</si>
  <si>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</si>
  <si>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</si>
  <si>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</si>
  <si>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</si>
  <si>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</si>
  <si>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</si>
  <si>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</si>
  <si>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</si>
  <si>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</si>
  <si>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</si>
  <si>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</si>
  <si>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</si>
  <si>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</si>
  <si>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</si>
  <si>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</si>
  <si>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</si>
  <si>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</si>
  <si>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</si>
  <si>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</si>
  <si>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</si>
  <si>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</si>
  <si>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</si>
  <si>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</si>
  <si>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</si>
  <si>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</si>
  <si>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</si>
  <si>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</si>
  <si>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</si>
  <si>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</si>
  <si>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</si>
  <si>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</si>
  <si>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</si>
  <si>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</si>
  <si>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</si>
  <si>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</si>
  <si>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</si>
  <si>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</si>
  <si>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</si>
  <si>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</si>
  <si>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</si>
  <si>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</si>
  <si>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</si>
  <si>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</si>
  <si>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</si>
  <si>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</si>
  <si>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</si>
  <si>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</si>
  <si>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</si>
  <si>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</si>
  <si>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</si>
  <si>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</si>
  <si>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</si>
  <si>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</si>
  <si>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</si>
  <si>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</si>
  <si>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</si>
  <si>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</si>
  <si>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</si>
  <si>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</si>
  <si>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</si>
  <si>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</si>
  <si>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</si>
  <si>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</si>
  <si>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</si>
  <si>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</si>
  <si>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</si>
  <si>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</si>
  <si>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</si>
  <si>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</si>
  <si>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</si>
  <si>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</si>
  <si>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</si>
  <si>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</si>
  <si>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</si>
  <si>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</si>
  <si>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</si>
  <si>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</si>
  <si>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</si>
  <si>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</si>
  <si>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</si>
  <si>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</si>
  <si>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</si>
  <si>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</si>
  <si>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</si>
  <si>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</si>
  <si>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</si>
  <si>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</si>
  <si>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</si>
  <si>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</si>
  <si>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</si>
  <si>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</si>
  <si>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</si>
  <si>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</si>
  <si>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</si>
  <si>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</si>
  <si>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</si>
  <si>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</si>
  <si>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</si>
  <si>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</si>
  <si>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</si>
  <si>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</si>
  <si>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</si>
  <si>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</si>
  <si>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</si>
  <si>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</si>
  <si>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</si>
  <si>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</si>
  <si>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</si>
  <si>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</si>
  <si>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</si>
  <si>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</si>
  <si>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</si>
  <si>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</si>
  <si>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</si>
  <si>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</si>
  <si>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</si>
  <si>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</si>
  <si>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</si>
  <si>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</si>
  <si>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</si>
  <si>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</si>
  <si>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</si>
  <si>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</si>
  <si>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</si>
  <si>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</si>
  <si>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</si>
  <si>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</si>
  <si>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</si>
  <si>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</si>
  <si>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</si>
  <si>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</si>
  <si>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</si>
  <si>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</si>
  <si>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</si>
  <si>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</si>
  <si>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</si>
  <si>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</si>
  <si>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</si>
  <si>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</si>
  <si>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</si>
  <si>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</si>
  <si>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</si>
  <si>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</si>
  <si>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</si>
  <si>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</si>
  <si>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</si>
  <si>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</si>
  <si>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</si>
  <si>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</si>
  <si>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</si>
  <si>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</si>
  <si>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</si>
  <si>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</si>
  <si>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</si>
  <si>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</si>
  <si>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</si>
  <si>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</si>
  <si>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</si>
  <si>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</si>
  <si>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</si>
  <si>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</si>
  <si>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</si>
  <si>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</si>
  <si>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</si>
  <si>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</si>
  <si>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</si>
  <si>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</si>
  <si>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</si>
  <si>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</si>
  <si>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</si>
  <si>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</si>
  <si>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</si>
  <si>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</si>
  <si>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</si>
  <si>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</si>
  <si>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</si>
  <si>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</si>
  <si>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</si>
  <si>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</si>
  <si>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</si>
  <si>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</si>
  <si>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</si>
  <si>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</si>
  <si>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</si>
  <si>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</si>
  <si>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</si>
  <si>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</si>
  <si>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</si>
  <si>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</si>
  <si>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</si>
  <si>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</si>
  <si>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</si>
  <si>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</si>
  <si>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</si>
  <si>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</si>
  <si>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</si>
  <si>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</si>
  <si>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</si>
  <si>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</si>
  <si>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</si>
  <si>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</si>
  <si>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</si>
  <si>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</si>
  <si>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</si>
  <si>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</si>
  <si>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</si>
  <si>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</si>
  <si>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</si>
  <si>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</si>
  <si>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</si>
  <si>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</si>
  <si>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</si>
  <si>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</si>
  <si>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</si>
  <si>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</si>
  <si>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</si>
  <si>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</si>
  <si>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</si>
  <si>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</si>
  <si>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</si>
  <si>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</si>
  <si>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</si>
  <si>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</si>
  <si>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</si>
  <si>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</si>
  <si>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</si>
  <si>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</si>
  <si>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</si>
  <si>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</si>
  <si>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</si>
  <si>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</si>
  <si>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</si>
  <si>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</si>
  <si>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</si>
  <si>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</si>
  <si>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</si>
  <si>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</si>
  <si>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</si>
  <si>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</si>
  <si>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</si>
  <si>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</si>
  <si>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</si>
  <si>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</si>
  <si>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</si>
  <si>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</si>
  <si>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</si>
  <si>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</si>
  <si>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</si>
  <si>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</si>
  <si>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</si>
  <si>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</si>
  <si>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</si>
  <si>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</si>
  <si>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</si>
  <si>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</si>
  <si>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</si>
  <si>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</si>
  <si>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</si>
  <si>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</si>
  <si>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</si>
  <si>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</si>
  <si>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</si>
  <si>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</si>
  <si>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</si>
  <si>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</si>
  <si>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</si>
  <si>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</si>
  <si>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</si>
  <si>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</si>
  <si>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</si>
  <si>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</si>
  <si>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</si>
  <si>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</si>
  <si>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</si>
  <si>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</si>
  <si>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</si>
  <si>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</si>
  <si>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</si>
  <si>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</si>
  <si>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</si>
  <si>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</si>
  <si>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</si>
  <si>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</si>
  <si>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</si>
  <si>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</si>
  <si>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</si>
  <si>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</si>
  <si>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</si>
  <si>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</si>
  <si>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</si>
  <si>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</si>
  <si>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</si>
  <si>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</si>
  <si>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</si>
  <si>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</si>
  <si>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</si>
  <si>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</si>
  <si>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</si>
  <si>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</si>
  <si>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</si>
  <si>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</si>
  <si>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</si>
  <si>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</si>
  <si>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</si>
  <si>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</si>
  <si>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</si>
  <si>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</si>
  <si>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</si>
  <si>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</si>
  <si>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</si>
  <si>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</si>
  <si>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</si>
  <si>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</si>
  <si>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</si>
  <si>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</si>
  <si>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</si>
  <si>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</si>
  <si>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</si>
  <si>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</si>
  <si>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</si>
  <si>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</si>
  <si>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</si>
  <si>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</si>
  <si>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</si>
  <si>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</si>
  <si>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</si>
  <si>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</si>
  <si>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</si>
  <si>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</si>
  <si>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</si>
  <si>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</si>
  <si>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</si>
  <si>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</si>
  <si>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</si>
  <si>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</si>
  <si>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</si>
  <si>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</si>
  <si>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</si>
  <si>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</si>
  <si>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</si>
  <si>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</si>
  <si>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</si>
  <si>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</si>
  <si>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</si>
  <si>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</si>
  <si>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</si>
  <si>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</si>
  <si>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</si>
  <si>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</si>
  <si>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</si>
  <si>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</si>
  <si>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</si>
  <si>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</si>
  <si>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</si>
  <si>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</si>
  <si>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</si>
  <si>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</si>
  <si>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</si>
  <si>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</si>
  <si>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</si>
  <si>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</si>
  <si>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</si>
  <si>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</si>
  <si>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</si>
  <si>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</si>
  <si>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</si>
  <si>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</si>
  <si>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</si>
  <si>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</si>
  <si>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</si>
  <si>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</si>
  <si>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</si>
  <si>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</si>
  <si>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</si>
  <si>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</si>
  <si>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</si>
  <si>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</si>
  <si>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</si>
  <si>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</si>
  <si>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</si>
  <si>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</si>
  <si>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</si>
  <si>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</si>
  <si>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</si>
  <si>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</si>
  <si>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</si>
  <si>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</si>
  <si>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</si>
  <si>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</si>
  <si>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</si>
  <si>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</si>
  <si>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</si>
  <si>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</si>
  <si>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</si>
  <si>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</si>
  <si>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</si>
  <si>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</si>
  <si>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</si>
  <si>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</si>
  <si>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</si>
  <si>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</si>
  <si>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</si>
  <si>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</si>
  <si>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</si>
  <si>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</si>
  <si>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</si>
  <si>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</si>
  <si>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</si>
  <si>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</si>
  <si>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</si>
  <si>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</si>
  <si>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</si>
  <si>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</si>
  <si>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</si>
  <si>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</si>
  <si>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</si>
  <si>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</si>
  <si>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</si>
  <si>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</si>
  <si>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</si>
  <si>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</si>
  <si>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</si>
  <si>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</si>
  <si>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</si>
  <si>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</si>
  <si>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</si>
  <si>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</si>
  <si>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</si>
  <si>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</si>
  <si>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</si>
  <si>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</si>
  <si>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</si>
  <si>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</si>
  <si>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</si>
  <si>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</si>
  <si>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</si>
  <si>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</si>
  <si>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</si>
  <si>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</si>
  <si>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</si>
  <si>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</si>
  <si>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</si>
  <si>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</si>
  <si>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</si>
  <si>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</si>
  <si>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</si>
  <si>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</si>
  <si>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</si>
  <si>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</si>
  <si>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</si>
  <si>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</si>
  <si>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</si>
  <si>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</si>
  <si>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</si>
  <si>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</si>
  <si>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</si>
  <si>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</si>
  <si>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</si>
  <si>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</si>
  <si>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</si>
  <si>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</si>
  <si>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</si>
  <si>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</si>
  <si>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</si>
  <si>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</si>
  <si>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</si>
  <si>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</si>
  <si>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</si>
  <si>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</si>
  <si>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</si>
  <si>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</si>
  <si>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</si>
  <si>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</si>
  <si>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</si>
  <si>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</si>
  <si>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</si>
  <si>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</si>
  <si>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</si>
  <si>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</si>
  <si>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</si>
  <si>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</si>
  <si>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</si>
  <si>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</si>
  <si>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</si>
  <si>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</si>
  <si>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</si>
  <si>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</si>
  <si>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</si>
  <si>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</si>
  <si>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</si>
  <si>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</si>
  <si>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</si>
  <si>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</si>
  <si>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</si>
  <si>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</si>
  <si>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</si>
  <si>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</si>
  <si>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</si>
  <si>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</si>
  <si>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</si>
  <si>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</si>
  <si>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</si>
  <si>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</si>
  <si>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</si>
  <si>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</si>
  <si>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</si>
  <si>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</si>
  <si>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</si>
  <si>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</si>
  <si>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</si>
  <si>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</si>
  <si>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</si>
  <si>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</si>
  <si>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</si>
  <si>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</si>
  <si>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</si>
  <si>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</si>
  <si>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</si>
  <si>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</si>
  <si>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</si>
  <si>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</si>
  <si>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</si>
  <si>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</si>
  <si>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</si>
  <si>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</si>
  <si>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</si>
  <si>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</si>
  <si>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</si>
  <si>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</si>
  <si>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</si>
  <si>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</si>
  <si>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</si>
  <si>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</si>
  <si>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</si>
  <si>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</si>
  <si>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</si>
  <si>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</si>
  <si>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</si>
  <si>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</si>
  <si>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</si>
  <si>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</si>
  <si>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</si>
  <si>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</si>
  <si>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</si>
  <si>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</si>
  <si>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</si>
  <si>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</si>
  <si>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</si>
  <si>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</si>
  <si>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</si>
  <si>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</si>
  <si>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</si>
  <si>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</si>
  <si>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</si>
  <si>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</si>
  <si>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</si>
  <si>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</si>
  <si>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</si>
  <si>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</si>
  <si>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</si>
  <si>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</si>
  <si>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</si>
  <si>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</si>
  <si>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</si>
  <si>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</si>
  <si>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</si>
  <si>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</si>
  <si>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</si>
  <si>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</si>
  <si>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</si>
  <si>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</si>
  <si>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</si>
  <si>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</si>
  <si>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</si>
  <si>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</si>
  <si>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</si>
  <si>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</si>
  <si>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</si>
  <si>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</si>
  <si>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</si>
  <si>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</si>
  <si>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</si>
  <si>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</si>
  <si>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</si>
  <si>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</si>
  <si>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</si>
  <si>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</si>
  <si>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</si>
  <si>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</si>
  <si>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</si>
  <si>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</si>
  <si>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</si>
  <si>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</si>
  <si>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</si>
  <si>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</si>
  <si>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</si>
  <si>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</si>
  <si>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</si>
  <si>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</si>
  <si>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</si>
  <si>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</si>
  <si>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</si>
  <si>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</si>
  <si>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</si>
  <si>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</si>
  <si>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</si>
  <si>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</si>
  <si>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</si>
  <si>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</si>
  <si>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</si>
  <si>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</si>
  <si>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</si>
  <si>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</si>
  <si>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</si>
  <si>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</si>
  <si>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</si>
  <si>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</si>
  <si>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</si>
  <si>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</si>
  <si>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</si>
  <si>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</si>
  <si>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</si>
  <si>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</si>
  <si>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</si>
  <si>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</si>
  <si>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</si>
  <si>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</si>
  <si>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</si>
  <si>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</si>
  <si>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</si>
  <si>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</si>
  <si>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</si>
  <si>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</si>
  <si>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</si>
  <si>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</si>
  <si>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</si>
  <si>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</si>
  <si>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</si>
  <si>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</si>
  <si>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</si>
  <si>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</si>
  <si>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</si>
  <si>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</si>
  <si>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</si>
  <si>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</si>
  <si>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</si>
  <si>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</si>
  <si>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</si>
  <si>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</si>
  <si>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</si>
  <si>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</si>
  <si>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</si>
  <si>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</si>
  <si>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</si>
  <si>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</si>
  <si>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</si>
  <si>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</si>
  <si>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</si>
  <si>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</si>
  <si>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</si>
  <si>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</si>
  <si>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</si>
  <si>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</si>
  <si>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</si>
  <si>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</si>
  <si>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</si>
  <si>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</si>
  <si>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</si>
  <si>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</si>
  <si>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</si>
  <si>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</si>
  <si>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</si>
  <si>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</si>
  <si>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</si>
  <si>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</si>
  <si>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</si>
  <si>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</si>
  <si>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</si>
  <si>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</si>
  <si>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</si>
  <si>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</si>
  <si>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</si>
  <si>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</si>
  <si>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</si>
  <si>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</si>
  <si>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</si>
  <si>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</si>
  <si>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</si>
  <si>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</si>
  <si>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</si>
  <si>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</si>
  <si>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</si>
  <si>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</si>
  <si>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</si>
  <si>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</si>
  <si>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</si>
  <si>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</si>
  <si>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</si>
  <si>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</si>
  <si>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</si>
  <si>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</si>
  <si>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</si>
  <si>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</si>
  <si>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</si>
  <si>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</si>
  <si>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</si>
  <si>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</si>
  <si>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</si>
  <si>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</si>
  <si>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</si>
  <si>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</si>
  <si>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</si>
  <si>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</si>
  <si>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</si>
  <si>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</si>
  <si>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</si>
  <si>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</si>
  <si>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</si>
  <si>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</si>
  <si>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</si>
  <si>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</si>
  <si>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</si>
  <si>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</si>
  <si>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</si>
  <si>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</si>
  <si>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</si>
  <si>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</si>
  <si>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</si>
  <si>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</si>
  <si>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</si>
  <si>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</si>
  <si>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</si>
  <si>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</si>
  <si>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</si>
  <si>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</si>
  <si>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</si>
  <si>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</si>
  <si>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</si>
  <si>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</si>
  <si>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</si>
  <si>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</si>
  <si>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</si>
  <si>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</si>
  <si>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</si>
  <si>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</si>
  <si>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</si>
  <si>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</si>
  <si>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</si>
  <si>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</si>
  <si>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</si>
  <si>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</si>
  <si>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</si>
  <si>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</si>
  <si>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</si>
  <si>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</si>
  <si>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</si>
  <si>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</si>
  <si>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</si>
  <si>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</si>
  <si>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</si>
  <si>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</si>
  <si>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</si>
  <si>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</si>
  <si>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</si>
  <si>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</si>
  <si>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</si>
  <si>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</si>
  <si>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</si>
  <si>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</si>
  <si>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</si>
  <si>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</si>
  <si>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</si>
  <si>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</si>
  <si>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</si>
  <si>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</si>
  <si>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</si>
  <si>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</si>
  <si>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</si>
  <si>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</si>
  <si>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</si>
  <si>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</si>
  <si>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</si>
  <si>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</si>
  <si>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</si>
  <si>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</si>
  <si>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</si>
  <si>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</si>
  <si>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</si>
  <si>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</si>
  <si>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</si>
  <si>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</si>
  <si>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</si>
  <si>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</si>
  <si>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</si>
  <si>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</si>
  <si>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</si>
  <si>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</si>
  <si>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</si>
  <si>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</si>
  <si>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</si>
  <si>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</si>
  <si>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</si>
  <si>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</si>
  <si>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</si>
  <si>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</si>
  <si>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</si>
  <si>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</si>
  <si>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</si>
  <si>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</si>
  <si>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</si>
  <si>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</si>
  <si>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</si>
  <si>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</si>
  <si>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</si>
  <si>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</si>
  <si>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</si>
  <si>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</si>
  <si>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</si>
  <si>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</si>
  <si>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</si>
  <si>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</si>
  <si>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</si>
  <si>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</si>
  <si>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</si>
  <si>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</si>
  <si>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</si>
  <si>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</si>
  <si>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</si>
  <si>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</si>
  <si>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</si>
  <si>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</si>
  <si>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</si>
  <si>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</si>
  <si>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</si>
  <si>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</si>
  <si>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</si>
  <si>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</si>
  <si>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</si>
  <si>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</si>
  <si>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</si>
  <si>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</si>
  <si>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</si>
  <si>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</si>
  <si>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</si>
  <si>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</si>
  <si>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</si>
  <si>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</si>
  <si>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</si>
  <si>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</si>
  <si>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</si>
  <si>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</si>
  <si>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</si>
  <si>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</si>
  <si>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</si>
  <si>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</si>
  <si>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</si>
  <si>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</si>
  <si>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</si>
  <si>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</si>
  <si>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</si>
  <si>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</si>
  <si>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</si>
  <si>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</si>
  <si>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</si>
  <si>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</si>
  <si>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</si>
  <si>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</si>
  <si>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</si>
  <si>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</si>
  <si>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</si>
  <si>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</si>
  <si>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</si>
  <si>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</si>
  <si>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</si>
  <si>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</si>
  <si>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</si>
  <si>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</si>
  <si>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</si>
  <si>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</si>
  <si>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</si>
  <si>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</si>
  <si>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</si>
  <si>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</si>
  <si>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</si>
  <si>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</si>
  <si>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</si>
  <si>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</si>
  <si>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</si>
  <si>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</si>
  <si>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</si>
  <si>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</si>
  <si>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</si>
  <si>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</si>
  <si>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</si>
  <si>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</si>
  <si>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</si>
  <si>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</si>
  <si>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</si>
  <si>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</si>
  <si>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</si>
  <si>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</si>
  <si>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</si>
  <si>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</si>
  <si>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</si>
  <si>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</si>
  <si>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</si>
  <si>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</si>
  <si>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</si>
  <si>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</si>
  <si>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</si>
  <si>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</si>
  <si>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</si>
  <si>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</si>
  <si>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</si>
  <si>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</si>
  <si>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</si>
  <si>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</si>
  <si>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</si>
  <si>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</si>
  <si>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</si>
  <si>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</si>
  <si>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</si>
  <si>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</si>
  <si>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</si>
  <si>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</si>
  <si>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</si>
  <si>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</si>
  <si>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</si>
  <si>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</si>
  <si>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</si>
  <si>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</si>
  <si>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</si>
  <si>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</si>
  <si>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</si>
  <si>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</si>
  <si>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</si>
  <si>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</si>
  <si>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</si>
  <si>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</si>
  <si>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</si>
  <si>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</si>
  <si>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</si>
  <si>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</si>
  <si>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</si>
  <si>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</si>
  <si>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</si>
  <si>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</si>
  <si>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</si>
  <si>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</si>
  <si>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</si>
  <si>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</si>
  <si>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</si>
  <si>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</si>
  <si>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</si>
  <si>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</si>
  <si>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</si>
  <si>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</si>
  <si>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</si>
  <si>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</si>
  <si>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</si>
  <si>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</si>
  <si>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</si>
  <si>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</si>
  <si>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</si>
  <si>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</si>
  <si>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</si>
  <si>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</si>
  <si>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</si>
  <si>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</si>
  <si>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</si>
  <si>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</si>
  <si>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</si>
  <si>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</si>
  <si>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</si>
  <si>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</si>
  <si>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</si>
  <si>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</si>
  <si>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</si>
  <si>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</si>
  <si>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</si>
  <si>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</si>
  <si>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</si>
  <si>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</si>
  <si>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</si>
  <si>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</si>
  <si>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</si>
  <si>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</si>
  <si>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</si>
  <si>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</si>
  <si>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</si>
  <si>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</si>
  <si>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</si>
  <si>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</si>
  <si>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</si>
  <si>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</si>
  <si>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</si>
  <si>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</si>
  <si>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</si>
  <si>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</si>
  <si>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</si>
  <si>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</si>
  <si>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</si>
  <si>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</si>
  <si>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</si>
  <si>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</si>
  <si>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</si>
  <si>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</si>
  <si>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</si>
  <si>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</si>
  <si>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</si>
  <si>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</si>
  <si>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</si>
  <si>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</si>
  <si>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</si>
  <si>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</si>
  <si>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</si>
  <si>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</si>
  <si>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</si>
  <si>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</si>
  <si>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</si>
  <si>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</si>
  <si>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</si>
  <si>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</si>
  <si>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</si>
  <si>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</si>
  <si>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</si>
  <si>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</si>
  <si>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</si>
  <si>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</si>
  <si>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</si>
  <si>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</si>
  <si>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</si>
  <si>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</si>
  <si>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</si>
  <si>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</si>
  <si>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</si>
  <si>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</si>
  <si>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</si>
  <si>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</si>
  <si>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</si>
  <si>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</si>
  <si>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</si>
  <si>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</si>
  <si>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</si>
  <si>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</si>
  <si>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</si>
  <si>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</si>
  <si>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</si>
  <si>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</si>
  <si>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</si>
  <si>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</si>
  <si>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</si>
  <si>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</si>
  <si>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</si>
  <si>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</si>
  <si>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</si>
  <si>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</si>
  <si>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</si>
  <si>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</si>
  <si>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</si>
  <si>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</si>
  <si>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</si>
  <si>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</si>
  <si>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</si>
  <si>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</si>
  <si>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</si>
  <si>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</si>
  <si>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</si>
  <si>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</si>
  <si>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</si>
  <si>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</si>
  <si>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</si>
  <si>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</si>
  <si>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</si>
  <si>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</si>
  <si>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</si>
  <si>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</si>
  <si>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</si>
  <si>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</si>
  <si>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</si>
  <si>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</si>
  <si>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</si>
  <si>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</si>
  <si>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</si>
  <si>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</si>
  <si>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</si>
  <si>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</si>
  <si>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</si>
  <si>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</si>
  <si>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</si>
  <si>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</si>
  <si>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</si>
  <si>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</si>
  <si>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</si>
  <si>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</si>
  <si>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</si>
  <si>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</si>
  <si>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</si>
  <si>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</si>
  <si>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</si>
  <si>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</si>
  <si>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</si>
  <si>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</si>
  <si>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</si>
  <si>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</si>
  <si>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</si>
  <si>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</si>
  <si>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</si>
  <si>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</si>
  <si>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</si>
  <si>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</si>
  <si>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</si>
  <si>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</si>
  <si>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</si>
  <si>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</si>
  <si>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</si>
  <si>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</si>
  <si>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</si>
  <si>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</si>
  <si>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</si>
  <si>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</si>
  <si>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</si>
  <si>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</si>
  <si>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</si>
  <si>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</si>
  <si>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</si>
  <si>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</si>
  <si>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</si>
  <si>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</si>
  <si>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</si>
  <si>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</si>
  <si>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</si>
  <si>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</si>
  <si>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</si>
  <si>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</si>
  <si>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</si>
  <si>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</si>
  <si>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</si>
  <si>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</si>
  <si>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</si>
  <si>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</si>
  <si>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</si>
  <si>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</si>
  <si>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</si>
  <si>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</si>
  <si>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</si>
  <si>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</si>
  <si>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</si>
  <si>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</si>
  <si>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</si>
  <si>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</si>
  <si>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</si>
  <si>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</si>
  <si>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</si>
  <si>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</si>
  <si>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</si>
  <si>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</si>
  <si>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</si>
  <si>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</si>
  <si>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</si>
  <si>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</si>
  <si>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</si>
  <si>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</si>
  <si>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</si>
  <si>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</si>
  <si>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</si>
  <si>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</si>
  <si>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</si>
  <si>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</si>
  <si>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</si>
  <si>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</si>
  <si>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</si>
  <si>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</si>
  <si>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</si>
  <si>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</si>
  <si>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</si>
  <si>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</si>
  <si>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</si>
  <si>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</si>
  <si>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</si>
  <si>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</si>
  <si>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</si>
  <si>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</si>
  <si>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</si>
  <si>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</si>
  <si>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</si>
  <si>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</si>
  <si>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</si>
  <si>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</si>
  <si>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</si>
  <si>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</si>
  <si>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</si>
  <si>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</si>
  <si>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</si>
  <si>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</si>
  <si>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</si>
  <si>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</si>
  <si>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</si>
  <si>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</si>
  <si>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</si>
  <si>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</si>
  <si>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</si>
  <si>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</si>
  <si>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</si>
  <si>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</si>
  <si>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</si>
  <si>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</si>
  <si>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</si>
  <si>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</si>
  <si>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</si>
  <si>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</si>
  <si>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</si>
  <si>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</si>
  <si>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</si>
  <si>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</si>
  <si>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</si>
  <si>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</si>
  <si>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</si>
  <si>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</si>
  <si>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</si>
  <si>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</si>
  <si>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</si>
  <si>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</si>
  <si>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</si>
  <si>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</si>
  <si>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</si>
  <si>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</si>
  <si>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</si>
  <si>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</si>
  <si>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</si>
  <si>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</si>
  <si>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</si>
  <si>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</si>
  <si>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</si>
  <si>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</si>
  <si>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</si>
  <si>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</si>
  <si>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</si>
  <si>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</si>
  <si>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</si>
  <si>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</si>
  <si>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</si>
  <si>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</si>
  <si>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</si>
  <si>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</si>
  <si>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</si>
  <si>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</si>
  <si>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</si>
  <si>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</si>
  <si>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</si>
  <si>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</si>
  <si>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</si>
  <si>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</si>
  <si>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</si>
  <si>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</si>
  <si>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</si>
  <si>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</si>
  <si>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</si>
  <si>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</si>
  <si>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</si>
  <si>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</si>
  <si>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</si>
  <si>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</si>
  <si>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</si>
  <si>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</si>
  <si>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</si>
  <si>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</si>
  <si>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</si>
  <si>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</si>
  <si>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</si>
  <si>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</si>
  <si>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</si>
  <si>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</si>
  <si>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</si>
  <si>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</si>
  <si>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</si>
  <si>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</si>
  <si>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</si>
  <si>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</si>
  <si>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</si>
  <si>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</si>
  <si>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</si>
  <si>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</si>
  <si>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</si>
  <si>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</si>
  <si>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</si>
  <si>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</si>
  <si>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</si>
  <si>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</si>
  <si>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</si>
  <si>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</si>
  <si>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</si>
  <si>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</si>
  <si>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</si>
  <si>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</si>
  <si>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</si>
  <si>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</si>
  <si>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</si>
  <si>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</si>
  <si>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</si>
  <si>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</si>
  <si>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</si>
  <si>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</si>
  <si>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</si>
  <si>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</si>
  <si>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</si>
  <si>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</si>
  <si>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</si>
  <si>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</si>
  <si>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</si>
  <si>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</si>
  <si>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</si>
  <si>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</si>
  <si>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</si>
  <si>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</si>
  <si>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</si>
  <si>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</si>
  <si>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</si>
  <si>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</si>
  <si>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</si>
  <si>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</si>
  <si>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</si>
  <si>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</si>
  <si>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</si>
  <si>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</si>
  <si>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</si>
  <si>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</si>
  <si>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</si>
  <si>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</si>
  <si>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</si>
  <si>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</si>
  <si>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</si>
  <si>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</si>
  <si>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</si>
  <si>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</si>
  <si>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</si>
  <si>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</si>
  <si>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</si>
  <si>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</si>
  <si>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</si>
  <si>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</si>
  <si>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</si>
  <si>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</si>
  <si>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</si>
  <si>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</si>
  <si>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</si>
  <si>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</si>
  <si>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</si>
  <si>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</si>
  <si>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</si>
  <si>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</si>
  <si>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</si>
  <si>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</si>
  <si>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</si>
  <si>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</si>
  <si>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</si>
  <si>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</si>
  <si>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</si>
  <si>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</si>
  <si>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</si>
  <si>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</si>
  <si>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</si>
  <si>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</si>
  <si>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</si>
  <si>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</si>
  <si>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</si>
  <si>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</si>
  <si>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</si>
  <si>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</si>
  <si>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</si>
  <si>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</si>
  <si>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</si>
  <si>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</si>
  <si>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</si>
  <si>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</si>
  <si>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</si>
  <si>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</si>
  <si>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</si>
  <si>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</si>
  <si>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</si>
  <si>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</si>
  <si>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</si>
  <si>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</si>
  <si>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</si>
  <si>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</si>
  <si>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</si>
  <si>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</si>
  <si>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</si>
  <si>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</si>
  <si>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</si>
  <si>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</si>
  <si>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</si>
  <si>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</si>
  <si>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</si>
  <si>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</si>
  <si>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</si>
  <si>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</si>
  <si>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</si>
  <si>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</si>
  <si>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</si>
  <si>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</si>
  <si>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</si>
  <si>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</si>
  <si>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</si>
  <si>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</si>
  <si>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</si>
  <si>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</si>
  <si>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</si>
  <si>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</si>
  <si>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</si>
  <si>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</si>
  <si>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</si>
  <si>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</si>
  <si>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</si>
  <si>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</si>
  <si>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</si>
  <si>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</si>
  <si>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</si>
  <si>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</si>
  <si>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</si>
  <si>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</si>
  <si>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</si>
  <si>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</si>
  <si>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</si>
  <si>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</si>
  <si>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</si>
  <si>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</si>
  <si>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</si>
  <si>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</si>
  <si>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</si>
  <si>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</si>
  <si>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</si>
  <si>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</si>
  <si>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</si>
  <si>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</si>
  <si>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</si>
  <si>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</si>
  <si>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</si>
  <si>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</si>
  <si>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</si>
  <si>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</si>
  <si>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</si>
  <si>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</si>
  <si>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</si>
  <si>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</si>
  <si>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</si>
  <si>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</si>
  <si>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</si>
  <si>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</si>
  <si>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</si>
  <si>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</si>
  <si>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</si>
  <si>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</si>
  <si>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</si>
  <si>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</si>
  <si>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</si>
  <si>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</si>
  <si>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</si>
  <si>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</si>
  <si>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</si>
  <si>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</si>
  <si>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</si>
  <si>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</si>
  <si>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</si>
  <si>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</si>
  <si>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</si>
  <si>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</si>
  <si>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</si>
  <si>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</si>
  <si>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</si>
  <si>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</si>
  <si>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</si>
  <si>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</si>
  <si>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</si>
  <si>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</si>
  <si>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</si>
  <si>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</si>
  <si>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</si>
  <si>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</si>
  <si>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</si>
  <si>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</si>
  <si>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</si>
  <si>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</si>
  <si>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</si>
  <si>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</si>
  <si>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</si>
  <si>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</si>
  <si>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</si>
  <si>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</si>
  <si>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</si>
  <si>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</si>
  <si>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</si>
  <si>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</si>
  <si>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</si>
  <si>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</si>
  <si>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</si>
  <si>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</si>
  <si>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</si>
  <si>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</si>
  <si>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</si>
  <si>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</si>
  <si>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</si>
  <si>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</si>
  <si>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</si>
  <si>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</si>
  <si>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</si>
  <si>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</si>
  <si>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</si>
  <si>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</si>
  <si>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</si>
  <si>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</si>
  <si>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</si>
  <si>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</si>
  <si>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</si>
  <si>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</si>
  <si>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</si>
  <si>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</si>
  <si>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</si>
  <si>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</si>
  <si>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</si>
  <si>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</si>
  <si>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</si>
  <si>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</si>
  <si>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</si>
  <si>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</si>
  <si>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</si>
  <si>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</si>
  <si>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</si>
  <si>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</si>
  <si>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</si>
  <si>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</si>
  <si>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</si>
  <si>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</si>
  <si>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</si>
  <si>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</si>
  <si>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</si>
  <si>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</si>
  <si>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</si>
  <si>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</si>
  <si>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</si>
  <si>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</si>
  <si>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</si>
  <si>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</si>
  <si>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</si>
  <si>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</si>
  <si>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</si>
  <si>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</si>
  <si>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</si>
  <si>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</si>
  <si>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</si>
  <si>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</si>
  <si>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</si>
  <si>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</si>
  <si>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</si>
  <si>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</si>
  <si>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</si>
  <si>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</si>
  <si>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</si>
  <si>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</si>
  <si>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</si>
  <si>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</si>
  <si>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</si>
  <si>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</si>
  <si>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</si>
  <si>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</si>
  <si>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</si>
  <si>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</si>
  <si>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</si>
  <si>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</si>
  <si>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</si>
  <si>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</si>
  <si>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</si>
  <si>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</si>
  <si>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</si>
  <si>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</si>
  <si>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</si>
  <si>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</si>
  <si>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</si>
  <si>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</si>
  <si>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</si>
  <si>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</si>
  <si>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</si>
  <si>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</si>
  <si>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</si>
  <si>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</si>
  <si>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</si>
  <si>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</si>
  <si>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</si>
  <si>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</si>
  <si>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</si>
  <si>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</si>
  <si>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</si>
  <si>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</si>
  <si>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</si>
  <si>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</si>
  <si>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</si>
  <si>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</si>
  <si>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</si>
  <si>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</si>
  <si>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</si>
  <si>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</si>
  <si>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</si>
  <si>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</si>
  <si>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</si>
  <si>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</si>
  <si>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</si>
  <si>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</si>
  <si>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</si>
  <si>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</si>
  <si>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</si>
  <si>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</si>
  <si>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</si>
  <si>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</si>
  <si>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</si>
  <si>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</si>
  <si>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</si>
  <si>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</si>
  <si>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</si>
  <si>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</si>
  <si>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</si>
  <si>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</si>
  <si>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</si>
  <si>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</si>
  <si>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</si>
  <si>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</si>
  <si>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</si>
  <si>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</si>
  <si>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</si>
  <si>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</si>
  <si>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</si>
  <si>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</si>
  <si>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</si>
  <si>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</si>
  <si>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</si>
  <si>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</si>
  <si>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</si>
  <si>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</si>
  <si>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</si>
  <si>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</si>
  <si>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</si>
  <si>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</si>
  <si>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</si>
  <si>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</si>
  <si>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</si>
  <si>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</si>
  <si>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</si>
  <si>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</si>
  <si>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</si>
  <si>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</si>
  <si>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</si>
  <si>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</si>
  <si>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</si>
  <si>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</si>
  <si>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</si>
  <si>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</si>
  <si>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</si>
  <si>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</si>
  <si>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</si>
  <si>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</si>
  <si>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</si>
  <si>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</si>
  <si>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</si>
  <si>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</si>
  <si>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</si>
  <si>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</si>
  <si>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</si>
  <si>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</si>
  <si>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</si>
  <si>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</si>
  <si>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</si>
  <si>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</si>
  <si>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</si>
  <si>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</si>
  <si>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</si>
  <si>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</si>
  <si>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</si>
  <si>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</si>
  <si>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</si>
  <si>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</si>
  <si>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</si>
  <si>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</si>
  <si>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</si>
  <si>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</si>
  <si>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</si>
  <si>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</si>
  <si>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</si>
  <si>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</si>
  <si>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</si>
  <si>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</si>
  <si>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</si>
  <si>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</si>
  <si>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</si>
  <si>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</si>
  <si>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</si>
  <si>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</si>
  <si>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</si>
  <si>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</si>
  <si>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</si>
  <si>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</si>
  <si>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</si>
  <si>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</si>
  <si>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</si>
  <si>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</si>
  <si>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</si>
  <si>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</si>
  <si>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</si>
  <si>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</si>
  <si>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</si>
  <si>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</si>
  <si>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</si>
  <si>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</si>
  <si>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</si>
  <si>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</si>
  <si>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</si>
  <si>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</si>
  <si>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</si>
  <si>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</si>
  <si>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</si>
  <si>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</si>
  <si>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</si>
  <si>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</si>
  <si>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</si>
  <si>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</si>
  <si>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</si>
  <si>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</si>
  <si>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</si>
  <si>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</si>
  <si>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</si>
  <si>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</si>
  <si>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</si>
  <si>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</si>
  <si>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</si>
  <si>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</si>
  <si>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</si>
  <si>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</si>
  <si>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</si>
  <si>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</si>
  <si>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</si>
  <si>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</si>
  <si>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</si>
  <si>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</si>
  <si>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</si>
  <si>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</si>
  <si>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</si>
  <si>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</si>
  <si>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</si>
  <si>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</si>
  <si>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</si>
  <si>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</si>
  <si>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</si>
  <si>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</si>
  <si>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</si>
  <si>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</si>
  <si>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</si>
  <si>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</si>
  <si>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</si>
  <si>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</si>
  <si>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</si>
  <si>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</si>
  <si>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</si>
  <si>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</si>
  <si>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</si>
  <si>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</si>
  <si>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</si>
  <si>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</si>
  <si>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</si>
  <si>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</si>
  <si>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</si>
  <si>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</si>
  <si>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</si>
  <si>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</si>
  <si>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</si>
  <si>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</si>
  <si>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</si>
  <si>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</si>
  <si>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</si>
  <si>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</si>
  <si>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</si>
  <si>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</si>
  <si>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</si>
  <si>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</si>
  <si>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</si>
  <si>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</si>
  <si>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</si>
  <si>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</si>
  <si>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</si>
  <si>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</si>
  <si>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</si>
  <si>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</si>
  <si>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</si>
  <si>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</si>
  <si>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</si>
  <si>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</si>
  <si>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</si>
  <si>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</si>
  <si>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</si>
  <si>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</si>
  <si>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</si>
  <si>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</si>
  <si>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</si>
  <si>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</si>
  <si>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</si>
  <si>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</si>
  <si>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</si>
  <si>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</si>
  <si>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</si>
  <si>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</si>
  <si>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</si>
  <si>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</si>
  <si>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</si>
  <si>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</si>
  <si>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</si>
  <si>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</si>
  <si>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</si>
  <si>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</si>
  <si>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</si>
  <si>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</si>
  <si>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</si>
  <si>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</si>
  <si>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</si>
  <si>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</si>
  <si>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</si>
  <si>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</si>
  <si>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</si>
  <si>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</si>
  <si>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</si>
  <si>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</si>
  <si>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</si>
  <si>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</si>
  <si>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</si>
  <si>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</si>
  <si>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</si>
  <si>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</si>
  <si>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</si>
  <si>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</si>
  <si>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</si>
  <si>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</si>
  <si>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</si>
  <si>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</si>
  <si>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</si>
  <si>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</si>
  <si>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</si>
  <si>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</si>
  <si>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</si>
  <si>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</si>
  <si>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</si>
  <si>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</si>
  <si>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</si>
  <si>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</si>
  <si>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</si>
  <si>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</si>
  <si>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</si>
  <si>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</si>
  <si>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</si>
  <si>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</si>
  <si>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</si>
  <si>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</si>
  <si>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</si>
  <si>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</si>
  <si>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</si>
  <si>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</si>
  <si>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</si>
  <si>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</si>
  <si>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</si>
  <si>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</si>
  <si>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</si>
  <si>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</si>
  <si>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</si>
  <si>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</si>
  <si>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</si>
  <si>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</si>
  <si>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</si>
  <si>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</si>
  <si>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</si>
  <si>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</si>
  <si>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</si>
  <si>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</si>
  <si>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</si>
  <si>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</si>
  <si>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</si>
  <si>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</si>
  <si>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</si>
  <si>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</si>
  <si>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</si>
  <si>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</si>
  <si>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</si>
  <si>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</si>
  <si>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</si>
  <si>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</si>
  <si>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</si>
  <si>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</si>
  <si>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</si>
  <si>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</si>
  <si>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</si>
  <si>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</si>
  <si>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</si>
  <si>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</si>
  <si>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</si>
  <si>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</si>
  <si>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</si>
  <si>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</si>
  <si>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</si>
  <si>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</si>
  <si>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</si>
  <si>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</si>
  <si>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</si>
  <si>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</si>
  <si>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</si>
  <si>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</si>
  <si>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</si>
  <si>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</si>
  <si>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</si>
  <si>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</si>
  <si>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</si>
  <si>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</si>
  <si>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</si>
  <si>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</si>
  <si>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</si>
  <si>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</si>
  <si>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</si>
  <si>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</si>
  <si>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</si>
  <si>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</si>
  <si>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</si>
  <si>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</si>
  <si>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</si>
  <si>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</si>
  <si>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</si>
  <si>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</si>
  <si>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</si>
  <si>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</si>
  <si>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</si>
  <si>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</si>
  <si>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</si>
  <si>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</si>
  <si>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</si>
  <si>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</si>
  <si>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</si>
  <si>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</si>
  <si>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</si>
  <si>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</si>
  <si>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</si>
  <si>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</si>
  <si>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</si>
  <si>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</si>
  <si>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</si>
  <si>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</si>
  <si>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</si>
  <si>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</si>
  <si>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</si>
  <si>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</si>
  <si>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</si>
  <si>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</si>
  <si>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</si>
  <si>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</si>
  <si>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</si>
  <si>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</si>
  <si>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</si>
  <si>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</si>
  <si>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</si>
  <si>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</si>
  <si>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</si>
  <si>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</si>
  <si>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</si>
  <si>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</si>
  <si>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</si>
  <si>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</si>
  <si>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</si>
  <si>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</si>
  <si>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</si>
  <si>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</si>
  <si>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</si>
  <si>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</si>
  <si>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</si>
  <si>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</si>
  <si>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</si>
  <si>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</si>
  <si>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</si>
  <si>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</si>
  <si>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</si>
  <si>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</si>
  <si>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</si>
  <si>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</si>
  <si>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</si>
  <si>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</si>
  <si>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</si>
  <si>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</si>
  <si>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</si>
  <si>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</si>
  <si>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</si>
  <si>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</si>
  <si>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</si>
  <si>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</si>
  <si>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</si>
  <si>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</si>
  <si>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</si>
  <si>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</si>
  <si>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</si>
  <si>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</si>
  <si>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</si>
  <si>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</si>
  <si>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</si>
  <si>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</si>
  <si>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</si>
  <si>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</si>
  <si>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</si>
  <si>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</si>
  <si>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</si>
  <si>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</si>
  <si>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</si>
  <si>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</si>
  <si>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</si>
  <si>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</si>
  <si>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</si>
  <si>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</si>
  <si>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</si>
  <si>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</si>
  <si>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</si>
  <si>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</si>
  <si>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</si>
  <si>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</si>
  <si>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</si>
  <si>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</si>
  <si>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</si>
  <si>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</si>
  <si>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</si>
  <si>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</si>
  <si>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</si>
  <si>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</si>
  <si>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</si>
  <si>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</si>
  <si>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</si>
  <si>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</si>
  <si>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</si>
  <si>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</si>
  <si>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</si>
  <si>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</si>
  <si>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</si>
  <si>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</si>
  <si>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</si>
  <si>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</si>
  <si>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</si>
  <si>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</si>
  <si>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</si>
  <si>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</si>
  <si>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</si>
  <si>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</si>
  <si>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</si>
  <si>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</si>
  <si>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</si>
  <si>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</si>
  <si>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</si>
  <si>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</si>
  <si>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</si>
  <si>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</si>
  <si>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</si>
  <si>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</si>
  <si>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</si>
  <si>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</si>
  <si>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</si>
  <si>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</si>
  <si>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</si>
  <si>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</si>
  <si>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</si>
  <si>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</si>
  <si>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</si>
  <si>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</si>
  <si>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</si>
  <si>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</si>
  <si>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</si>
  <si>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</si>
  <si>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</si>
  <si>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</si>
  <si>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</si>
  <si>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</si>
  <si>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</si>
  <si>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</si>
  <si>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</si>
  <si>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</si>
  <si>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</si>
  <si>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</si>
  <si>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</si>
  <si>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</si>
  <si>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</si>
  <si>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</si>
  <si>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</si>
  <si>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</si>
  <si>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</si>
  <si>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</si>
  <si>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</si>
  <si>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</si>
  <si>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</si>
  <si>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</si>
  <si>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</si>
  <si>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</si>
  <si>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</si>
  <si>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</si>
  <si>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</si>
  <si>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</si>
  <si>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</si>
  <si>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</si>
  <si>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</si>
  <si>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</si>
  <si>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</si>
  <si>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</si>
  <si>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</si>
  <si>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</si>
  <si>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</si>
  <si>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</si>
  <si>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</si>
  <si>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</si>
  <si>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</si>
  <si>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</si>
  <si>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</si>
  <si>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</si>
  <si>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</si>
  <si>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</si>
  <si>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</si>
  <si>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</si>
  <si>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</si>
  <si>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</si>
  <si>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</si>
  <si>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</si>
  <si>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</si>
  <si>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</si>
  <si>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</si>
  <si>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</si>
  <si>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</si>
  <si>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</si>
  <si>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</si>
  <si>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</si>
  <si>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</si>
  <si>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</si>
  <si>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</si>
  <si>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</si>
  <si>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</si>
  <si>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</si>
  <si>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</si>
  <si>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</si>
  <si>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</si>
  <si>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</si>
  <si>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</si>
  <si>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</si>
  <si>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</si>
  <si>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</si>
  <si>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</si>
  <si>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</si>
  <si>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</si>
  <si>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</si>
  <si>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</si>
  <si>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</si>
  <si>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</si>
  <si>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</si>
  <si>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</si>
  <si>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</si>
  <si>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</si>
  <si>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</si>
  <si>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</si>
  <si>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</si>
  <si>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</si>
  <si>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</si>
  <si>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</si>
  <si>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</si>
  <si>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</si>
  <si>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</si>
  <si>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</si>
  <si>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</si>
  <si>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</si>
  <si>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</si>
  <si>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</si>
  <si>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</si>
  <si>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</si>
  <si>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</si>
  <si>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</si>
  <si>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</si>
  <si>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</si>
  <si>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</si>
  <si>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</si>
  <si>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</si>
  <si>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</si>
  <si>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</si>
  <si>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</si>
  <si>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</si>
  <si>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</si>
  <si>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</si>
  <si>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</si>
  <si>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</si>
  <si>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</si>
  <si>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</si>
  <si>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</si>
  <si>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</si>
  <si>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</si>
  <si>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</si>
  <si>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</si>
  <si>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</si>
  <si>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</si>
  <si>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</si>
  <si>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</si>
  <si>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</si>
  <si>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</si>
  <si>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</si>
  <si>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</si>
  <si>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</si>
  <si>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</si>
  <si>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</si>
  <si>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</si>
  <si>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</si>
  <si>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</si>
  <si>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</si>
  <si>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</si>
  <si>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</si>
  <si>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</si>
  <si>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</si>
  <si>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</si>
  <si>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</si>
  <si>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</si>
  <si>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</si>
  <si>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</si>
  <si>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</si>
  <si>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</si>
  <si>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</si>
  <si>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</si>
  <si>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</si>
  <si>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</si>
  <si>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</si>
  <si>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</si>
  <si>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</si>
  <si>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</si>
  <si>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</si>
  <si>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</si>
  <si>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</si>
  <si>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</si>
  <si>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</si>
  <si>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</si>
  <si>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</si>
  <si>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</si>
  <si>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</si>
  <si>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</si>
  <si>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</si>
  <si>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</si>
  <si>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</si>
  <si>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</si>
  <si>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</si>
  <si>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</si>
  <si>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</si>
  <si>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</si>
  <si>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</si>
  <si>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</si>
  <si>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</si>
  <si>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</si>
  <si>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</si>
  <si>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</si>
  <si>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</si>
  <si>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</si>
  <si>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</si>
  <si>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</si>
  <si>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</si>
  <si>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</si>
  <si>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</si>
  <si>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</si>
  <si>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</si>
  <si>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</si>
  <si>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</si>
  <si>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</si>
  <si>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</si>
  <si>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</si>
  <si>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</si>
  <si>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</si>
  <si>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</si>
  <si>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</si>
  <si>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</si>
  <si>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</si>
  <si>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</si>
  <si>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</si>
  <si>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</si>
  <si>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</si>
  <si>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</si>
  <si>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</si>
  <si>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</si>
  <si>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</si>
  <si>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</si>
  <si>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</si>
  <si>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</si>
  <si>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</si>
  <si>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</si>
  <si>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</si>
  <si>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</si>
  <si>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</si>
  <si>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</si>
  <si>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</si>
  <si>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</si>
  <si>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</si>
  <si>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</si>
  <si>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</si>
  <si>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</si>
  <si>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</si>
  <si>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</si>
  <si>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</si>
  <si>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</si>
  <si>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</si>
  <si>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</si>
  <si>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</si>
  <si>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</si>
  <si>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</si>
  <si>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</si>
  <si>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</si>
  <si>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</si>
  <si>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</si>
  <si>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</si>
  <si>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</si>
  <si>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</si>
  <si>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</si>
  <si>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</si>
  <si>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</si>
  <si>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</si>
  <si>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</si>
  <si>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</si>
  <si>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</si>
  <si>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</si>
  <si>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</si>
  <si>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</si>
  <si>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</si>
  <si>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</si>
  <si>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</si>
  <si>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</si>
  <si>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</si>
  <si>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</si>
  <si>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</si>
  <si>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</si>
  <si>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</si>
  <si>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</si>
  <si>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</si>
  <si>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</si>
  <si>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</si>
  <si>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</si>
  <si>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</si>
  <si>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</si>
  <si>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</si>
  <si>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</si>
  <si>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</si>
  <si>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</si>
  <si>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</si>
  <si>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</si>
  <si>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</si>
  <si>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</si>
  <si>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</si>
  <si>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</si>
  <si>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</si>
  <si>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</si>
  <si>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</si>
  <si>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</si>
  <si>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</si>
  <si>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</si>
  <si>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</si>
  <si>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</si>
  <si>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</si>
  <si>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</si>
  <si>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</si>
  <si>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</si>
  <si>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</si>
  <si>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</si>
  <si>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</si>
  <si>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</si>
  <si>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</si>
  <si>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</si>
  <si>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</si>
  <si>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</si>
  <si>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</si>
  <si>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</si>
  <si>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</si>
  <si>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</si>
  <si>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</si>
  <si>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</si>
  <si>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</si>
  <si>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</si>
  <si>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</si>
  <si>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</si>
  <si>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</si>
  <si>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</si>
  <si>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</si>
  <si>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</si>
  <si>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</si>
  <si>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</si>
  <si>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</si>
  <si>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</si>
  <si>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</si>
  <si>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</si>
  <si>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</si>
  <si>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</si>
  <si>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</si>
  <si>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</si>
  <si>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</si>
  <si>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</si>
  <si>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</si>
  <si>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</si>
  <si>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</si>
  <si>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</si>
  <si>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</si>
  <si>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</si>
  <si>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</si>
  <si>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</si>
  <si>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</si>
  <si>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</si>
  <si>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</si>
  <si>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</si>
  <si>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</si>
  <si>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</si>
  <si>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</si>
  <si>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</si>
  <si>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</si>
  <si>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</si>
  <si>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</si>
  <si>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</si>
  <si>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</si>
  <si>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</si>
  <si>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</si>
  <si>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</si>
  <si>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</si>
  <si>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</si>
  <si>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</si>
  <si>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</si>
  <si>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</si>
  <si>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</si>
  <si>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</si>
  <si>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</si>
  <si>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</si>
  <si>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</si>
  <si>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</si>
  <si>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</si>
  <si>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</si>
  <si>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</si>
  <si>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</si>
  <si>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</si>
  <si>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</si>
  <si>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</si>
  <si>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</si>
  <si>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</si>
  <si>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</si>
  <si>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</si>
  <si>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</si>
  <si>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</si>
  <si>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</si>
  <si>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</si>
  <si>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</si>
  <si>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</si>
  <si>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</si>
  <si>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</si>
  <si>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</si>
  <si>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</si>
  <si>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</si>
  <si>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</si>
  <si>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</si>
  <si>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</si>
  <si>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</si>
  <si>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</si>
  <si>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</si>
  <si>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</si>
  <si>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</si>
  <si>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</si>
  <si>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</si>
  <si>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</si>
  <si>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</si>
  <si>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</si>
  <si>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</si>
  <si>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</si>
  <si>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</si>
  <si>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</si>
  <si>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</si>
  <si>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</si>
  <si>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</si>
  <si>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</si>
  <si>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</si>
  <si>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</si>
  <si>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</si>
  <si>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</si>
  <si>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</si>
  <si>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</si>
  <si>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</si>
  <si>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</si>
  <si>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</si>
  <si>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</si>
  <si>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</si>
  <si>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</si>
  <si>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</si>
  <si>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</si>
  <si>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</si>
  <si>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</si>
  <si>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</si>
  <si>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</si>
  <si>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</si>
  <si>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</si>
  <si>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</si>
  <si>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</si>
  <si>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</si>
  <si>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</si>
  <si>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</si>
  <si>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</si>
  <si>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</si>
  <si>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</si>
  <si>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</si>
  <si>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</si>
  <si>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</si>
  <si>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</si>
  <si>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</si>
  <si>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</si>
  <si>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</si>
  <si>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</si>
  <si>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</si>
  <si>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</si>
  <si>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</si>
  <si>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</si>
  <si>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</si>
  <si>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</si>
  <si>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</si>
  <si>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</si>
  <si>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</si>
  <si>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</si>
  <si>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</si>
  <si>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</si>
  <si>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</si>
  <si>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</si>
  <si>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</si>
  <si>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</si>
  <si>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</si>
  <si>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</si>
  <si>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</si>
  <si>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</si>
  <si>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</si>
  <si>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</si>
  <si>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</si>
  <si>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</si>
  <si>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</si>
  <si>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</si>
  <si>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</si>
  <si>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</si>
  <si>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</si>
  <si>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</si>
  <si>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</si>
  <si>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</si>
  <si>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</si>
  <si>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</si>
  <si>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</si>
  <si>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</si>
  <si>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</si>
  <si>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</si>
  <si>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</si>
  <si>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</si>
  <si>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</si>
  <si>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</si>
  <si>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</si>
  <si>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</si>
  <si>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</si>
  <si>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</si>
  <si>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</si>
  <si>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</si>
  <si>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</si>
  <si>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</si>
  <si>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</si>
  <si>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</si>
  <si>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</si>
  <si>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</si>
  <si>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</si>
  <si>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</si>
  <si>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</si>
  <si>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</si>
  <si>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</si>
  <si>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</si>
  <si>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</si>
  <si>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</si>
  <si>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</si>
  <si>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</si>
  <si>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</si>
  <si>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</si>
  <si>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</si>
  <si>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</si>
  <si>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</si>
  <si>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</si>
  <si>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</si>
  <si>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</si>
  <si>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</si>
  <si>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</si>
  <si>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</si>
  <si>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</si>
  <si>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</si>
  <si>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</si>
  <si>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</si>
  <si>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</si>
  <si>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</si>
  <si>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</si>
  <si>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</si>
  <si>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</si>
  <si>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</si>
  <si>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</si>
  <si>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</si>
  <si>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</si>
  <si>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</si>
  <si>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</si>
  <si>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</si>
  <si>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</si>
  <si>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</si>
  <si>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</si>
  <si>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</si>
  <si>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</si>
  <si>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</si>
  <si>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</si>
  <si>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</si>
  <si>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</si>
  <si>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</si>
  <si>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</si>
  <si>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</si>
  <si>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</si>
  <si>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</si>
  <si>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</si>
  <si>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</si>
  <si>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</si>
  <si>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</si>
  <si>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</si>
  <si>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</si>
  <si>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</si>
  <si>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</si>
  <si>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</si>
  <si>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</si>
  <si>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</si>
  <si>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</si>
  <si>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</si>
  <si>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</si>
  <si>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</si>
  <si>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</si>
  <si>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</si>
  <si>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</si>
  <si>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</si>
  <si>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</si>
  <si>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</si>
  <si>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</si>
  <si>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</si>
  <si>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</si>
  <si>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</si>
  <si>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</si>
  <si>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</si>
  <si>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</si>
  <si>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</si>
  <si>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</si>
  <si>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</si>
  <si>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</si>
  <si>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</si>
  <si>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</si>
  <si>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</si>
  <si>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</si>
  <si>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</si>
  <si>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</si>
  <si>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</si>
  <si>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</si>
  <si>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</si>
  <si>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</si>
  <si>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</si>
  <si>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</si>
  <si>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</si>
  <si>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</si>
  <si>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</si>
  <si>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</si>
  <si>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</si>
  <si>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</si>
  <si>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</si>
  <si>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</si>
  <si>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</si>
  <si>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</si>
  <si>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</si>
  <si>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</si>
  <si>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</si>
  <si>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</si>
  <si>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</si>
  <si>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</si>
  <si>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</si>
  <si>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</si>
  <si>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</si>
  <si>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</si>
  <si>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</si>
  <si>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</si>
  <si>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</si>
  <si>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</si>
  <si>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</si>
  <si>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</si>
  <si>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</si>
  <si>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</si>
  <si>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</si>
  <si>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</si>
  <si>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</si>
  <si>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</si>
  <si>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</si>
  <si>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</si>
  <si>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</si>
  <si>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</si>
  <si>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</si>
  <si>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</si>
  <si>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</si>
  <si>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</si>
  <si>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</si>
  <si>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</si>
  <si>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</si>
  <si>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</si>
  <si>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</si>
  <si>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</si>
  <si>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</si>
  <si>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</si>
  <si>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</si>
  <si>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</si>
  <si>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</si>
  <si>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</si>
  <si>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</si>
  <si>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</si>
  <si>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</si>
  <si>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</si>
  <si>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</si>
  <si>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</si>
  <si>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</si>
  <si>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</si>
  <si>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</si>
  <si>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</si>
  <si>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</si>
  <si>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</si>
  <si>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</si>
  <si>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</si>
  <si>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</si>
  <si>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</si>
  <si>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</si>
  <si>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</si>
  <si>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</si>
  <si>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</si>
  <si>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</si>
  <si>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</si>
  <si>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</si>
  <si>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</si>
  <si>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</si>
  <si>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</si>
  <si>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</si>
  <si>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</si>
  <si>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</si>
  <si>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</si>
  <si>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</si>
  <si>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</si>
  <si>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</si>
  <si>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</si>
  <si>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</si>
  <si>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</si>
  <si>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</si>
  <si>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</si>
  <si>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</si>
  <si>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</si>
  <si>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</si>
  <si>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</si>
  <si>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</si>
  <si>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</si>
  <si>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</si>
  <si>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</si>
  <si>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</si>
  <si>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</si>
  <si>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</si>
  <si>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</si>
  <si>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</si>
  <si>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</si>
  <si>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</si>
  <si>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</si>
  <si>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</si>
  <si>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</si>
  <si>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</si>
  <si>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</si>
  <si>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</si>
  <si>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</si>
  <si>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</si>
  <si>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</si>
  <si>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</si>
  <si>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</si>
  <si>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</si>
  <si>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</si>
  <si>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</si>
  <si>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</si>
  <si>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</si>
  <si>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</si>
  <si>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</si>
  <si>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</si>
  <si>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</si>
  <si>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</si>
  <si>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</si>
  <si>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</si>
  <si>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</si>
  <si>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</si>
  <si>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</si>
  <si>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</si>
  <si>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</si>
  <si>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</si>
  <si>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</si>
  <si>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</si>
  <si>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</si>
  <si>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</si>
  <si>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</si>
  <si>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</si>
  <si>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</si>
  <si>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</si>
  <si>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</si>
  <si>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</si>
  <si>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</si>
  <si>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</si>
  <si>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</si>
  <si>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</si>
  <si>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</si>
  <si>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</si>
  <si>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</si>
  <si>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</si>
  <si>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</si>
  <si>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</si>
  <si>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</si>
  <si>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</si>
  <si>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</si>
  <si>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</si>
  <si>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</si>
  <si>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</si>
  <si>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</si>
  <si>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</si>
  <si>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</si>
  <si>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</si>
  <si>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</si>
  <si>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</si>
  <si>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</si>
  <si>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</si>
  <si>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</si>
  <si>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</si>
  <si>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</si>
  <si>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</si>
  <si>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</si>
  <si>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</si>
  <si>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</si>
  <si>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</si>
  <si>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</si>
  <si>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</si>
  <si>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</si>
  <si>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</si>
  <si>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</si>
  <si>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</si>
  <si>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</si>
  <si>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</si>
  <si>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</si>
  <si>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</si>
  <si>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</si>
  <si>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</si>
  <si>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</si>
  <si>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</si>
  <si>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</si>
  <si>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</si>
  <si>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</si>
  <si>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</si>
  <si>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</si>
  <si>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</si>
  <si>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</si>
  <si>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</si>
  <si>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</si>
  <si>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</si>
  <si>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</si>
  <si>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</si>
  <si>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</si>
  <si>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</si>
  <si>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</si>
  <si>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</si>
  <si>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</si>
  <si>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</si>
  <si>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</si>
  <si>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</si>
  <si>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</si>
  <si>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</si>
  <si>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</si>
  <si>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</si>
  <si>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</si>
  <si>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</si>
  <si>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</si>
  <si>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</si>
  <si>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</si>
  <si>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</si>
  <si>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</si>
  <si>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</si>
  <si>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</si>
  <si>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</si>
  <si>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</si>
  <si>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</si>
  <si>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</si>
  <si>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</si>
  <si>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</si>
  <si>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</si>
  <si>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</si>
  <si>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</si>
  <si>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</si>
  <si>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</si>
  <si>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</si>
  <si>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</si>
  <si>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</si>
  <si>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</si>
  <si>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</si>
  <si>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</si>
  <si>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</si>
  <si>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</si>
  <si>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</si>
  <si>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</si>
  <si>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</si>
  <si>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</si>
  <si>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</si>
  <si>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</si>
  <si>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</si>
  <si>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</si>
  <si>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</si>
  <si>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</si>
  <si>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</si>
  <si>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</si>
  <si>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</si>
  <si>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</si>
  <si>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</si>
  <si>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</si>
  <si>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</si>
  <si>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</si>
  <si>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</si>
  <si>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</si>
  <si>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</si>
  <si>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</si>
  <si>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</si>
  <si>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</si>
  <si>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</si>
  <si>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</si>
  <si>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</si>
  <si>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</si>
  <si>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</si>
  <si>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</si>
  <si>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</si>
  <si>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</si>
  <si>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</si>
  <si>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</si>
  <si>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</si>
  <si>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</si>
  <si>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</si>
  <si>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</si>
  <si>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</si>
  <si>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</si>
  <si>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</si>
  <si>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</si>
  <si>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</si>
  <si>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</si>
  <si>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</si>
  <si>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</si>
  <si>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</si>
  <si>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</si>
  <si>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</si>
  <si>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</si>
  <si>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</si>
  <si>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</si>
  <si>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</si>
  <si>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</si>
  <si>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</si>
  <si>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</si>
  <si>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</si>
  <si>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</si>
  <si>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</si>
  <si>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</si>
  <si>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</si>
  <si>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</si>
  <si>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</si>
  <si>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</si>
  <si>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</si>
  <si>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</si>
  <si>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</si>
  <si>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</si>
  <si>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</si>
  <si>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</si>
  <si>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</si>
  <si>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</si>
  <si>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</si>
  <si>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</si>
  <si>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</si>
  <si>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</si>
  <si>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</si>
  <si>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</si>
  <si>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</si>
  <si>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</si>
  <si>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</si>
  <si>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</si>
  <si>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</si>
  <si>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</si>
  <si>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</si>
  <si>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</si>
  <si>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</si>
  <si>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</si>
  <si>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</si>
  <si>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</si>
  <si>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</si>
  <si>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</si>
  <si>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</si>
  <si>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</si>
  <si>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</si>
  <si>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</si>
  <si>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</si>
  <si>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</si>
  <si>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</si>
  <si>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</si>
  <si>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</si>
  <si>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</si>
  <si>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</si>
  <si>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</si>
  <si>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</si>
  <si>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</si>
  <si>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</si>
  <si>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</si>
  <si>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</si>
  <si>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</si>
  <si>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</si>
  <si>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</si>
  <si>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</si>
  <si>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</si>
  <si>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</si>
  <si>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</si>
  <si>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</si>
  <si>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</si>
  <si>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</si>
  <si>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</si>
  <si>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</si>
  <si>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</si>
  <si>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</si>
  <si>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</si>
  <si>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</si>
  <si>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</si>
  <si>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</si>
  <si>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</si>
  <si>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</si>
  <si>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</si>
  <si>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</si>
  <si>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</si>
  <si>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</si>
  <si>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</si>
  <si>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</si>
  <si>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</si>
  <si>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</si>
  <si>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</si>
  <si>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</si>
  <si>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</si>
  <si>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</si>
  <si>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</si>
  <si>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</si>
  <si>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</si>
  <si>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</si>
  <si>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</si>
  <si>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</si>
  <si>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</si>
  <si>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</si>
  <si>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</si>
  <si>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</si>
  <si>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</si>
  <si>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</si>
  <si>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</si>
  <si>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</si>
  <si>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</si>
  <si>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</si>
  <si>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</si>
  <si>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</si>
  <si>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</si>
  <si>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</si>
  <si>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</si>
  <si>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</si>
  <si>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</si>
  <si>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</si>
  <si>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</si>
  <si>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</si>
  <si>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</si>
  <si>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</si>
  <si>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</si>
  <si>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</si>
  <si>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</si>
  <si>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</si>
  <si>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</si>
  <si>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</si>
  <si>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</si>
  <si>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</si>
  <si>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</si>
  <si>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</si>
  <si>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</si>
  <si>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</si>
  <si>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</si>
  <si>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</si>
  <si>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</si>
  <si>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</si>
  <si>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</si>
  <si>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</si>
  <si>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</si>
  <si>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</si>
  <si>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</si>
  <si>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</si>
  <si>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</si>
  <si>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</si>
  <si>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</si>
  <si>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</si>
  <si>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</si>
  <si>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</si>
  <si>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</si>
  <si>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</si>
  <si>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</si>
  <si>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</si>
  <si>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</si>
  <si>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</si>
  <si>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</si>
  <si>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</si>
  <si>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</si>
  <si>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</si>
  <si>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</si>
  <si>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</si>
  <si>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</si>
  <si>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</si>
  <si>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</si>
  <si>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</si>
  <si>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</si>
  <si>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</si>
  <si>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</si>
  <si>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</si>
  <si>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</si>
  <si>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</si>
  <si>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</si>
  <si>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</si>
  <si>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</si>
  <si>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</si>
  <si>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</si>
  <si>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</si>
  <si>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</si>
  <si>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</si>
  <si>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</si>
  <si>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</si>
  <si>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</si>
  <si>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</si>
  <si>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</si>
  <si>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</si>
  <si>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</si>
  <si>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</si>
  <si>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</si>
  <si>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</si>
  <si>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</si>
  <si>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</si>
  <si>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</si>
  <si>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</si>
  <si>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</si>
  <si>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</si>
  <si>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</si>
  <si>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</si>
  <si>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</si>
  <si>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</si>
  <si>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</si>
  <si>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</si>
  <si>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</si>
  <si>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</si>
  <si>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</si>
  <si>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</si>
  <si>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</si>
  <si>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</si>
  <si>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</si>
  <si>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</si>
  <si>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</si>
  <si>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</si>
  <si>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</si>
  <si>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</si>
  <si>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</si>
  <si>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</si>
  <si>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</si>
  <si>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</si>
  <si>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</si>
  <si>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</si>
  <si>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</si>
  <si>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</si>
  <si>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</si>
  <si>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</si>
  <si>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</si>
  <si>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</si>
  <si>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</si>
  <si>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</si>
  <si>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</si>
  <si>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</si>
  <si>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</si>
  <si>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</si>
  <si>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</si>
  <si>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</si>
  <si>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</si>
  <si>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</si>
  <si>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</si>
  <si>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</si>
  <si>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</si>
  <si>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</si>
  <si>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</si>
  <si>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</si>
  <si>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</si>
  <si>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</si>
  <si>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</si>
  <si>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</si>
  <si>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</si>
  <si>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</si>
  <si>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</si>
  <si>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</si>
  <si>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</si>
  <si>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</si>
  <si>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</si>
  <si>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</si>
  <si>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</si>
  <si>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</si>
  <si>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</si>
  <si>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</si>
  <si>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</si>
  <si>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</si>
  <si>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</si>
  <si>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</si>
  <si>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</si>
  <si>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</si>
  <si>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</si>
  <si>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</si>
  <si>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</si>
  <si>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</si>
  <si>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</si>
  <si>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</si>
  <si>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</si>
  <si>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</si>
  <si>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</si>
  <si>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</si>
  <si>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</si>
  <si>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</si>
  <si>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</si>
  <si>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</si>
  <si>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</si>
  <si>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</si>
  <si>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</si>
  <si>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</si>
  <si>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</si>
  <si>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</si>
  <si>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</si>
  <si>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</si>
  <si>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</si>
  <si>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</si>
  <si>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</si>
  <si>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</si>
  <si>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</si>
  <si>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</si>
  <si>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</si>
  <si>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</si>
  <si>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</si>
  <si>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</si>
  <si>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</si>
  <si>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</si>
  <si>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</si>
  <si>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</si>
  <si>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</si>
  <si>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</si>
  <si>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</si>
  <si>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</si>
  <si>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</si>
  <si>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</si>
  <si>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</si>
  <si>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</si>
  <si>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</si>
  <si>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</si>
  <si>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</si>
  <si>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</si>
  <si>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</si>
  <si>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</si>
  <si>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</si>
  <si>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</si>
  <si>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</si>
  <si>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</si>
  <si>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</si>
  <si>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</si>
  <si>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</si>
  <si>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</si>
  <si>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</si>
  <si>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</si>
  <si>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</si>
  <si>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</si>
  <si>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</si>
  <si>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</si>
  <si>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</si>
  <si>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</si>
  <si>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</si>
  <si>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</si>
  <si>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</si>
  <si>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</si>
  <si>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</si>
  <si>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</si>
  <si>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</si>
  <si>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</si>
  <si>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</si>
  <si>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</si>
  <si>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</si>
  <si>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</si>
  <si>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</si>
  <si>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</si>
  <si>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</si>
  <si>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</si>
  <si>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</si>
  <si>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</si>
  <si>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</si>
  <si>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</si>
  <si>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</si>
  <si>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</si>
  <si>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</si>
  <si>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</si>
  <si>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</si>
  <si>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</si>
  <si>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</si>
  <si>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</si>
  <si>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</si>
  <si>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</si>
  <si>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</si>
  <si>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</si>
  <si>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</si>
  <si>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</si>
  <si>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</si>
  <si>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</si>
  <si>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</si>
  <si>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</si>
  <si>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</si>
  <si>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</si>
  <si>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</si>
  <si>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</si>
  <si>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</si>
  <si>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</si>
  <si>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</si>
  <si>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</si>
  <si>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</si>
  <si>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</si>
  <si>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</si>
  <si>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</si>
  <si>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</si>
  <si>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</si>
  <si>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</si>
  <si>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</si>
  <si>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</si>
  <si>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</si>
  <si>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</si>
  <si>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</si>
  <si>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</si>
  <si>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</si>
  <si>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</si>
  <si>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</si>
  <si>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</si>
  <si>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</si>
  <si>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</si>
  <si>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</si>
  <si>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</si>
  <si>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</si>
  <si>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</si>
  <si>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</si>
  <si>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</si>
  <si>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</si>
  <si>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</si>
  <si>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</si>
  <si>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</si>
  <si>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</si>
  <si>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</si>
  <si>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</si>
  <si>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</si>
  <si>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</si>
  <si>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</si>
  <si>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</si>
  <si>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</si>
  <si>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</si>
  <si>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</si>
  <si>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</si>
  <si>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</si>
  <si>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</si>
  <si>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</si>
  <si>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</si>
  <si>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</si>
  <si>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</si>
  <si>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</si>
  <si>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</si>
  <si>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</si>
  <si>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</si>
  <si>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</si>
  <si>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</si>
  <si>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</si>
  <si>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</si>
  <si>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</si>
  <si>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</si>
  <si>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</si>
  <si>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</si>
  <si>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</si>
  <si>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</si>
  <si>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</si>
  <si>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</si>
  <si>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</si>
  <si>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</si>
  <si>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</si>
  <si>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</si>
  <si>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</si>
  <si>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</si>
  <si>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</si>
  <si>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</si>
  <si>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</si>
  <si>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</si>
  <si>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</si>
  <si>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</si>
  <si>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</si>
  <si>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</si>
  <si>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</si>
  <si>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</si>
  <si>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</si>
  <si>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</si>
  <si>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</si>
  <si>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</si>
  <si>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</si>
  <si>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</si>
  <si>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</si>
  <si>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</si>
  <si>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</si>
  <si>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</si>
  <si>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</si>
  <si>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</si>
  <si>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</si>
  <si>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</si>
  <si>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</si>
  <si>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</si>
  <si>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</si>
  <si>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</si>
  <si>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</si>
  <si>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</si>
  <si>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</si>
  <si>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</si>
  <si>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</si>
  <si>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</si>
  <si>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</si>
  <si>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</si>
  <si>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</si>
  <si>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</si>
  <si>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</si>
  <si>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</si>
  <si>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</si>
  <si>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</si>
  <si>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</si>
  <si>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</si>
  <si>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</si>
  <si>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</si>
  <si>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</si>
  <si>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</si>
  <si>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</si>
  <si>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</si>
  <si>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</si>
  <si>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</si>
  <si>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</si>
  <si>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</si>
  <si>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</si>
  <si>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</si>
  <si>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</si>
  <si>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</si>
  <si>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</si>
  <si>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</si>
  <si>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</si>
  <si>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</si>
  <si>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</si>
  <si>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</si>
  <si>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</si>
  <si>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</si>
  <si>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</si>
  <si>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</si>
  <si>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</si>
  <si>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</si>
  <si>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</si>
  <si>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</si>
  <si>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</si>
  <si>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</si>
  <si>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</si>
  <si>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</si>
  <si>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</si>
  <si>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</si>
  <si>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</si>
  <si>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</si>
  <si>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</si>
  <si>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</si>
  <si>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</si>
  <si>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</si>
  <si>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</si>
  <si>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</si>
  <si>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</si>
  <si>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</si>
  <si>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</si>
  <si>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</si>
  <si>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</si>
  <si>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</si>
  <si>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</si>
  <si>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</si>
  <si>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</si>
  <si>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</si>
  <si>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</si>
  <si>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</si>
  <si>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</si>
  <si>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</si>
  <si>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</si>
  <si>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</si>
  <si>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</si>
  <si>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</si>
  <si>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</si>
  <si>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</si>
  <si>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</si>
  <si>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</si>
  <si>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</si>
  <si>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</si>
  <si>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</si>
  <si>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</si>
  <si>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</si>
  <si>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</si>
  <si>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</si>
  <si>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</si>
  <si>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</si>
  <si>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</si>
  <si>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</si>
  <si>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</si>
  <si>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</si>
  <si>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</si>
  <si>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</si>
  <si>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</si>
  <si>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</si>
  <si>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</si>
  <si>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</si>
  <si>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</si>
  <si>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</si>
  <si>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</si>
  <si>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</si>
  <si>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</si>
  <si>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</si>
  <si>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</si>
  <si>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</si>
  <si>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</si>
  <si>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</si>
  <si>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</si>
  <si>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</si>
  <si>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</si>
  <si>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</si>
  <si>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</si>
  <si>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</si>
  <si>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</si>
  <si>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</si>
  <si>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</si>
  <si>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</si>
  <si>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</si>
  <si>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</si>
  <si>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</si>
  <si>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</si>
  <si>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</si>
  <si>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</si>
  <si>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</si>
  <si>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</si>
  <si>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</si>
  <si>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</si>
  <si>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</si>
  <si>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</si>
  <si>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</si>
  <si>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</si>
  <si>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</si>
  <si>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</si>
  <si>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</si>
  <si>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</si>
  <si>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</si>
  <si>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</si>
  <si>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</si>
  <si>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</si>
  <si>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</si>
  <si>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</si>
  <si>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</si>
  <si>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</si>
  <si>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</si>
  <si>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</si>
  <si>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</si>
  <si>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</si>
  <si>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</si>
  <si>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</si>
  <si>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</si>
  <si>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</si>
  <si>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</si>
  <si>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</si>
  <si>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</si>
  <si>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</si>
  <si>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</si>
  <si>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</si>
  <si>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</si>
  <si>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</si>
  <si>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</si>
  <si>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</si>
  <si>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</si>
  <si>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</si>
  <si>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</si>
  <si>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</si>
  <si>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</si>
  <si>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</si>
  <si>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</si>
  <si>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</si>
  <si>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</si>
  <si>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</si>
  <si>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</si>
  <si>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</si>
  <si>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</si>
  <si>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</si>
  <si>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</si>
  <si>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</si>
  <si>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</si>
  <si>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</si>
  <si>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</si>
  <si>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</si>
  <si>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</si>
  <si>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</si>
  <si>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</si>
  <si>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</si>
  <si>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</si>
  <si>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</si>
  <si>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</si>
  <si>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</si>
  <si>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</si>
  <si>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</si>
  <si>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</si>
  <si>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</si>
  <si>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</si>
  <si>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</si>
  <si>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</si>
  <si>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</si>
  <si>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</si>
  <si>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</si>
  <si>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</si>
  <si>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</si>
  <si>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</si>
  <si>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</si>
  <si>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</si>
  <si>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</si>
  <si>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</si>
  <si>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</si>
  <si>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</si>
  <si>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</si>
  <si>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</si>
  <si>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</si>
  <si>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</si>
  <si>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</si>
  <si>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</si>
  <si>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</si>
  <si>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</si>
  <si>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</si>
  <si>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</si>
  <si>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</si>
  <si>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</si>
  <si>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</si>
  <si>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</si>
  <si>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</si>
  <si>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</si>
  <si>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</si>
  <si>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</si>
  <si>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</si>
  <si>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</si>
  <si>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</si>
  <si>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</si>
  <si>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</si>
  <si>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</si>
  <si>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</si>
  <si>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</si>
  <si>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</si>
  <si>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</si>
  <si>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</si>
  <si>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</si>
  <si>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</si>
  <si>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</si>
  <si>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</si>
  <si>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</si>
  <si>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</si>
  <si>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</si>
  <si>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</si>
  <si>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</si>
  <si>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</si>
  <si>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</si>
  <si>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</si>
  <si>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</si>
  <si>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</si>
  <si>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</si>
  <si>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</si>
  <si>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</si>
  <si>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</si>
  <si>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</si>
  <si>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</si>
  <si>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</si>
  <si>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</si>
  <si>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</si>
  <si>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</si>
  <si>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</si>
  <si>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</si>
  <si>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</si>
  <si>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</si>
  <si>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</si>
  <si>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</si>
  <si>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</si>
  <si>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</si>
  <si>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</si>
  <si>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</si>
  <si>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</si>
  <si>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</si>
  <si>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</si>
  <si>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</si>
  <si>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</si>
  <si>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</si>
  <si>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</si>
  <si>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</si>
  <si>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</si>
  <si>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</si>
  <si>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</si>
  <si>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</si>
  <si>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</si>
  <si>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</si>
  <si>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</si>
  <si>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</si>
  <si>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</si>
  <si>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</si>
  <si>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</si>
  <si>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</si>
  <si>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</si>
  <si>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</si>
  <si>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</si>
  <si>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</si>
  <si>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</si>
  <si>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</si>
  <si>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</si>
  <si>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</si>
  <si>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</si>
  <si>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</si>
  <si>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</si>
  <si>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</si>
  <si>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</si>
  <si>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</si>
  <si>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</si>
  <si>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</si>
  <si>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</si>
  <si>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</si>
  <si>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</si>
  <si>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</si>
  <si>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</si>
  <si>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</si>
  <si>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</si>
  <si>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</si>
  <si>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</si>
  <si>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</si>
  <si>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</si>
  <si>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</si>
  <si>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</si>
  <si>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</si>
  <si>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</si>
  <si>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</si>
  <si>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</si>
  <si>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</si>
  <si>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</si>
  <si>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</si>
  <si>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</si>
  <si>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</si>
  <si>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</si>
  <si>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</si>
  <si>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</si>
  <si>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</si>
  <si>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</si>
  <si>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</si>
  <si>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</si>
  <si>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</si>
  <si>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</si>
  <si>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</si>
  <si>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</si>
  <si>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</si>
  <si>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</si>
  <si>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</si>
  <si>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</si>
  <si>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</si>
  <si>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</si>
  <si>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</si>
  <si>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</si>
  <si>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</si>
  <si>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</si>
  <si>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</si>
  <si>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</si>
  <si>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</si>
  <si>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</si>
  <si>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</si>
  <si>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</si>
  <si>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</si>
  <si>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</si>
  <si>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</si>
  <si>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</si>
  <si>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</si>
  <si>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</si>
  <si>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</si>
  <si>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</si>
  <si>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</si>
  <si>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</si>
  <si>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</si>
  <si>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</si>
  <si>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</si>
  <si>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</si>
  <si>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</si>
  <si>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</si>
  <si>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</si>
  <si>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</si>
  <si>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</si>
  <si>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</si>
  <si>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</si>
  <si>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</si>
  <si>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</si>
  <si>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</si>
  <si>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</si>
  <si>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</si>
  <si>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</si>
  <si>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</si>
  <si>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</si>
  <si>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</si>
  <si>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</si>
  <si>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</si>
  <si>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</si>
  <si>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</si>
  <si>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</si>
  <si>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</si>
  <si>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</si>
  <si>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</si>
  <si>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</si>
  <si>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</si>
  <si>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</si>
  <si>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</si>
  <si>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</si>
  <si>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</si>
  <si>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</si>
  <si>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</si>
  <si>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</si>
  <si>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</si>
  <si>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</si>
  <si>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</si>
  <si>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</si>
  <si>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</si>
  <si>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</si>
  <si>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</si>
  <si>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</si>
  <si>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</si>
  <si>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</si>
  <si>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</si>
  <si>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</si>
  <si>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</si>
  <si>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</si>
  <si>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</si>
  <si>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</si>
  <si>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</si>
  <si>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</si>
  <si>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</si>
  <si>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</si>
  <si>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</si>
  <si>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</si>
  <si>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</si>
  <si>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</si>
  <si>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</si>
  <si>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</si>
  <si>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</si>
  <si>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</si>
  <si>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</si>
  <si>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</si>
  <si>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</si>
  <si>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</si>
  <si>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</si>
  <si>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</si>
  <si>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</si>
  <si>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</si>
  <si>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</si>
  <si>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</si>
  <si>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</si>
  <si>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</si>
  <si>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</si>
  <si>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</si>
  <si>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</si>
  <si>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</si>
  <si>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</si>
  <si>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</si>
  <si>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</si>
  <si>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</si>
  <si>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</si>
  <si>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</si>
  <si>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</si>
  <si>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</si>
  <si>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</si>
  <si>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</si>
  <si>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</si>
  <si>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</si>
  <si>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</si>
  <si>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</si>
  <si>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</si>
  <si>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</si>
  <si>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</si>
  <si>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</si>
  <si>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</si>
  <si>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</si>
  <si>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</si>
  <si>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</si>
  <si>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</si>
  <si>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</si>
  <si>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</si>
  <si>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</si>
  <si>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</si>
  <si>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</si>
  <si>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</si>
  <si>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</si>
  <si>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</si>
  <si>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</si>
  <si>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</si>
  <si>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</si>
  <si>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</si>
  <si>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</si>
  <si>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</si>
  <si>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</si>
  <si>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</si>
  <si>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</si>
  <si>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</si>
  <si>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</si>
  <si>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</si>
  <si>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</si>
  <si>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</si>
  <si>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</si>
  <si>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</si>
  <si>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</si>
  <si>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</si>
  <si>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</si>
  <si>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</si>
  <si>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</si>
  <si>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</si>
  <si>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</si>
  <si>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</si>
  <si>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</si>
  <si>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</si>
  <si>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</si>
  <si>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</si>
  <si>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</si>
  <si>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</si>
  <si>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</si>
  <si>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</si>
  <si>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</si>
  <si>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</si>
  <si>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</si>
  <si>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</si>
  <si>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</si>
  <si>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</si>
  <si>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</si>
  <si>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</si>
  <si>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</si>
  <si>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</si>
  <si>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</si>
  <si>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</si>
  <si>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</si>
  <si>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</si>
  <si>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</si>
  <si>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</si>
  <si>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</si>
  <si>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</si>
  <si>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</si>
  <si>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</si>
  <si>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</si>
  <si>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</si>
  <si>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</si>
  <si>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</si>
  <si>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</si>
  <si>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</si>
  <si>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</si>
  <si>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</si>
  <si>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</si>
  <si>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</si>
  <si>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</si>
  <si>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</si>
  <si>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</si>
  <si>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</si>
  <si>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</si>
  <si>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</si>
  <si>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</si>
  <si>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</si>
  <si>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</si>
  <si>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</si>
  <si>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</si>
  <si>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</si>
  <si>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</si>
  <si>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</si>
  <si>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</si>
  <si>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</si>
  <si>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</si>
  <si>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</si>
  <si>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</si>
  <si>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</si>
  <si>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</si>
  <si>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</si>
  <si>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</si>
  <si>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</si>
  <si>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</si>
  <si>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</si>
  <si>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</si>
  <si>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</si>
  <si>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</si>
  <si>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</si>
  <si>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</si>
  <si>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</si>
  <si>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</si>
  <si>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</si>
  <si>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</si>
  <si>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</si>
  <si>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</si>
  <si>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</si>
  <si>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</si>
  <si>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</si>
  <si>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</si>
  <si>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</si>
  <si>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</si>
  <si>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</si>
  <si>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</si>
  <si>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</si>
  <si>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</si>
  <si>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</si>
  <si>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</si>
  <si>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</si>
  <si>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</si>
  <si>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</si>
  <si>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</si>
  <si>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</si>
  <si>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</si>
  <si>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</si>
  <si>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</si>
  <si>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</si>
  <si>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</si>
  <si>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</si>
  <si>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</si>
  <si>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</si>
  <si>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</si>
  <si>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</si>
  <si>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</si>
  <si>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</si>
  <si>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</si>
  <si>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</si>
  <si>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</si>
  <si>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</si>
  <si>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</si>
  <si>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</si>
  <si>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</si>
  <si>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</si>
  <si>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</si>
  <si>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</si>
  <si>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</si>
  <si>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</si>
  <si>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</si>
  <si>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</si>
  <si>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</si>
  <si>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</si>
  <si>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</si>
  <si>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</si>
  <si>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</si>
  <si>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</si>
  <si>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</si>
  <si>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</si>
  <si>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</si>
  <si>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</si>
  <si>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</si>
  <si>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</si>
  <si>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</si>
  <si>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</si>
  <si>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</si>
  <si>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</si>
  <si>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</si>
  <si>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</si>
  <si>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</si>
  <si>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</si>
  <si>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</si>
  <si>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</si>
  <si>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</si>
  <si>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</si>
  <si>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</si>
  <si>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</si>
  <si>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</si>
  <si>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</si>
  <si>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</si>
  <si>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</si>
  <si>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</si>
  <si>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</si>
  <si>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</si>
  <si>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</si>
  <si>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</si>
  <si>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</si>
  <si>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</si>
  <si>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</si>
  <si>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</si>
  <si>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</si>
  <si>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</si>
  <si>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</si>
  <si>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</si>
  <si>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</si>
  <si>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</si>
  <si>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</si>
  <si>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</si>
  <si>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</si>
  <si>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</si>
  <si>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</si>
  <si>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</si>
  <si>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</si>
  <si>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</si>
  <si>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</si>
  <si>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</si>
  <si>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</si>
  <si>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</si>
  <si>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</si>
  <si>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</si>
  <si>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</si>
  <si>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</si>
  <si>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</si>
  <si>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</si>
  <si>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</si>
  <si>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</si>
  <si>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</si>
  <si>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</si>
  <si>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</si>
  <si>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</si>
  <si>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</si>
  <si>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</si>
  <si>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</si>
  <si>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</si>
  <si>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</si>
  <si>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</si>
  <si>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</si>
  <si>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</si>
  <si>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</si>
  <si>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</si>
  <si>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</si>
  <si>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</si>
  <si>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</si>
  <si>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</si>
  <si>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</si>
  <si>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</si>
  <si>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</si>
  <si>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</si>
  <si>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</si>
  <si>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</si>
  <si>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</si>
  <si>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</si>
  <si>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</si>
  <si>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</si>
  <si>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</si>
  <si>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</si>
  <si>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</si>
  <si>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</si>
  <si>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</si>
  <si>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</si>
  <si>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</si>
  <si>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</si>
  <si>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</si>
  <si>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</si>
  <si>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</si>
  <si>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</si>
  <si>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</si>
  <si>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</si>
  <si>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</si>
  <si>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</si>
  <si>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</si>
  <si>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</si>
  <si>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</si>
  <si>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</si>
  <si>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</si>
  <si>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</si>
  <si>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</si>
  <si>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</si>
  <si>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</si>
  <si>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</si>
  <si>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</si>
  <si>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</si>
  <si>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</si>
  <si>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</si>
  <si>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</si>
  <si>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</si>
  <si>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</si>
  <si>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</si>
  <si>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</si>
  <si>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</si>
  <si>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</si>
  <si>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</si>
  <si>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</si>
  <si>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</si>
  <si>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</si>
  <si>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</si>
  <si>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</si>
  <si>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</si>
  <si>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</si>
  <si>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</si>
  <si>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</si>
  <si>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</si>
  <si>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</si>
  <si>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</si>
  <si>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</si>
  <si>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</si>
  <si>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</si>
  <si>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</si>
  <si>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</si>
  <si>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</si>
  <si>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</si>
  <si>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</si>
  <si>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</si>
  <si>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</si>
  <si>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</si>
  <si>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</si>
  <si>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</si>
  <si>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</si>
  <si>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</si>
  <si>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</si>
  <si>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</si>
  <si>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</si>
  <si>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</si>
  <si>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</si>
  <si>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</si>
  <si>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</si>
  <si>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</si>
  <si>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</si>
  <si>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</si>
  <si>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</si>
  <si>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</si>
  <si>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</si>
  <si>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</si>
  <si>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</si>
  <si>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</si>
  <si>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</si>
  <si>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</si>
  <si>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</si>
  <si>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</si>
  <si>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</si>
  <si>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</si>
  <si>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</si>
  <si>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</si>
  <si>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</si>
  <si>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</si>
  <si>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</si>
  <si>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</si>
  <si>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</si>
  <si>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</si>
  <si>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</si>
  <si>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</si>
  <si>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</si>
  <si>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</si>
  <si>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</si>
  <si>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</si>
  <si>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</si>
  <si>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</si>
  <si>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</si>
  <si>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</si>
  <si>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</si>
  <si>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</si>
  <si>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</si>
  <si>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</si>
  <si>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</si>
  <si>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</si>
  <si>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</si>
  <si>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</si>
  <si>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</si>
  <si>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</si>
  <si>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</si>
  <si>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</si>
  <si>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</si>
  <si>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</si>
  <si>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</si>
  <si>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</si>
  <si>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</si>
  <si>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</si>
  <si>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</si>
  <si>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</si>
  <si>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</si>
  <si>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</si>
  <si>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</si>
  <si>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</si>
  <si>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</si>
  <si>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</si>
  <si>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</si>
  <si>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</si>
  <si>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</si>
  <si>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</si>
  <si>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</si>
  <si>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</si>
  <si>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</si>
  <si>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</si>
  <si>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</si>
  <si>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</si>
  <si>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</si>
  <si>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</si>
  <si>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</si>
  <si>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</si>
  <si>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</si>
  <si>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</si>
  <si>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</si>
  <si>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</si>
  <si>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</si>
  <si>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</si>
  <si>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</si>
  <si>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</si>
  <si>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</si>
  <si>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</si>
  <si>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</si>
  <si>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</si>
  <si>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</si>
  <si>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</si>
  <si>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</si>
  <si>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</si>
  <si>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</si>
  <si>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</si>
  <si>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</si>
  <si>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</si>
  <si>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</si>
  <si>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</si>
  <si>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</si>
  <si>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</si>
  <si>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</si>
  <si>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</si>
  <si>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</si>
  <si>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</si>
  <si>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</si>
  <si>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</si>
  <si>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</si>
  <si>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</si>
  <si>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</si>
  <si>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</si>
  <si>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</si>
  <si>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</si>
  <si>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</si>
  <si>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</si>
  <si>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</si>
  <si>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</si>
  <si>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</si>
  <si>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</si>
  <si>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</si>
  <si>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</si>
  <si>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</si>
  <si>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</si>
  <si>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</si>
  <si>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</si>
  <si>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</si>
  <si>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</si>
  <si>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</si>
  <si>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</si>
  <si>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</si>
  <si>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</si>
  <si>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</si>
  <si>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</si>
  <si>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</si>
  <si>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</si>
  <si>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</si>
  <si>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</si>
  <si>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</si>
  <si>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</si>
  <si>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</si>
  <si>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</si>
  <si>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</si>
  <si>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</si>
  <si>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</si>
  <si>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</si>
  <si>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</si>
  <si>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</si>
  <si>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</si>
  <si>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</si>
  <si>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</si>
  <si>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</si>
  <si>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</si>
  <si>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</si>
  <si>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</si>
  <si>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</si>
  <si>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</si>
  <si>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</si>
  <si>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</si>
  <si>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</si>
  <si>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</si>
  <si>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</si>
  <si>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</si>
  <si>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</si>
  <si>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</si>
  <si>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</si>
  <si>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</si>
  <si>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</si>
  <si>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</si>
  <si>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</si>
  <si>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</si>
  <si>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</si>
  <si>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</si>
  <si>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</si>
  <si>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</si>
  <si>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</si>
  <si>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</si>
  <si>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</si>
  <si>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</si>
  <si>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</si>
  <si>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</si>
  <si>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</si>
  <si>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</si>
  <si>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</si>
  <si>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</si>
  <si>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</si>
  <si>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</si>
  <si>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</si>
  <si>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</si>
  <si>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</si>
  <si>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</si>
  <si>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</si>
  <si>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</si>
  <si>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</si>
  <si>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</si>
  <si>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</si>
  <si>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</si>
  <si>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</si>
  <si>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</si>
  <si>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</si>
  <si>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</si>
  <si>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</si>
  <si>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</si>
  <si>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</si>
  <si>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</si>
  <si>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</si>
  <si>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</si>
  <si>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</si>
  <si>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</si>
  <si>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</si>
  <si>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</si>
  <si>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</si>
  <si>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</si>
  <si>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</si>
  <si>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</si>
  <si>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</si>
  <si>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</si>
  <si>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</si>
  <si>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</si>
  <si>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</si>
  <si>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</si>
  <si>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</si>
  <si>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</si>
  <si>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</si>
  <si>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</si>
  <si>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</si>
  <si>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</si>
  <si>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</si>
  <si>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</si>
  <si>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</si>
  <si>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</si>
  <si>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</si>
  <si>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</si>
  <si>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</si>
  <si>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</si>
  <si>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</si>
  <si>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</si>
  <si>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</si>
  <si>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</si>
  <si>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</si>
  <si>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</si>
  <si>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</si>
  <si>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</si>
  <si>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</si>
  <si>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</si>
  <si>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</si>
  <si>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</si>
  <si>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</si>
  <si>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</si>
  <si>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</si>
  <si>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</si>
  <si>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</si>
  <si>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</si>
  <si>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</si>
  <si>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</si>
  <si>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</si>
  <si>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</si>
  <si>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</si>
  <si>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</si>
  <si>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</si>
  <si>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</si>
  <si>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</si>
  <si>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</si>
  <si>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</si>
  <si>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</si>
  <si>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</si>
  <si>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</si>
  <si>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</si>
  <si>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</si>
  <si>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</si>
  <si>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</si>
  <si>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</si>
  <si>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</si>
  <si>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</si>
  <si>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</si>
  <si>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</si>
  <si>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</si>
  <si>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</si>
  <si>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</si>
  <si>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</si>
  <si>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</si>
  <si>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</si>
  <si>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</si>
  <si>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</si>
  <si>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</si>
  <si>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</si>
  <si>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</si>
  <si>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</si>
  <si>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</si>
  <si>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</si>
  <si>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</si>
  <si>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</si>
  <si>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</si>
  <si>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</si>
  <si>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</si>
  <si>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</si>
  <si>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</si>
  <si>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</si>
  <si>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</si>
  <si>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</si>
  <si>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</si>
  <si>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</si>
  <si>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</si>
  <si>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</si>
  <si>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</si>
  <si>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</si>
  <si>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</si>
  <si>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</si>
  <si>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</si>
  <si>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</si>
  <si>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</si>
  <si>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</si>
  <si>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</si>
  <si>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</si>
  <si>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</si>
  <si>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</si>
  <si>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</si>
  <si>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</si>
  <si>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</si>
  <si>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</si>
  <si>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</si>
  <si>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</si>
  <si>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</si>
  <si>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</si>
  <si>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</si>
  <si>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</si>
  <si>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</si>
  <si>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</si>
  <si>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</si>
  <si>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</si>
  <si>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</si>
  <si>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</si>
  <si>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</si>
  <si>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</si>
  <si>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</si>
  <si>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</si>
  <si>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</si>
  <si>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</si>
  <si>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</si>
  <si>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</si>
  <si>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</si>
  <si>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</si>
  <si>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</si>
  <si>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</si>
  <si>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</si>
  <si>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</si>
  <si>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</si>
  <si>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</si>
  <si>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</si>
  <si>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</si>
  <si>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</si>
  <si>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</si>
  <si>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</si>
  <si>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</si>
  <si>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</si>
  <si>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</si>
  <si>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</si>
  <si>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</si>
  <si>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</si>
  <si>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</si>
  <si>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</si>
  <si>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</si>
  <si>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</si>
  <si>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</si>
  <si>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</si>
  <si>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</si>
  <si>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</si>
  <si>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</si>
  <si>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</si>
  <si>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</si>
  <si>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</si>
  <si>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</si>
  <si>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</si>
  <si>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</si>
  <si>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</si>
  <si>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</si>
  <si>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</si>
  <si>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</si>
  <si>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</si>
  <si>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</si>
  <si>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</si>
  <si>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</si>
  <si>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</si>
  <si>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</si>
  <si>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</si>
  <si>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</si>
  <si>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</si>
  <si>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</si>
  <si>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</si>
  <si>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</si>
  <si>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</si>
  <si>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</si>
  <si>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</si>
  <si>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</si>
  <si>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</si>
  <si>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</si>
  <si>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</si>
  <si>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</si>
  <si>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</si>
  <si>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</si>
  <si>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</si>
  <si>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</si>
  <si>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</si>
  <si>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</si>
  <si>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</si>
  <si>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</si>
  <si>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</si>
  <si>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</si>
  <si>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</si>
  <si>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</si>
  <si>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</si>
  <si>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</si>
  <si>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</si>
  <si>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</si>
  <si>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</si>
  <si>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</si>
  <si>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</si>
  <si>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</si>
  <si>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</si>
  <si>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</si>
  <si>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</si>
  <si>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</si>
  <si>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</si>
  <si>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</si>
  <si>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</si>
  <si>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</si>
  <si>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</si>
  <si>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</si>
  <si>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</si>
  <si>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</si>
  <si>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</si>
  <si>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</si>
  <si>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</si>
  <si>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</si>
  <si>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</si>
  <si>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</si>
  <si>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</si>
  <si>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</si>
  <si>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</si>
  <si>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</si>
  <si>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</si>
  <si>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</si>
  <si>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</si>
  <si>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</si>
  <si>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</si>
  <si>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</si>
  <si>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</si>
  <si>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</si>
  <si>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</si>
  <si>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</si>
  <si>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</si>
  <si>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</si>
  <si>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</si>
  <si>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</si>
  <si>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</si>
  <si>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</si>
  <si>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</si>
  <si>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</si>
  <si>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</si>
  <si>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</si>
  <si>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</si>
  <si>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</si>
  <si>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</si>
  <si>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</si>
  <si>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</si>
  <si>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</si>
  <si>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</si>
  <si>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</si>
  <si>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</si>
  <si>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</si>
  <si>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</si>
  <si>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</si>
  <si>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</si>
  <si>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</si>
  <si>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</si>
  <si>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</si>
  <si>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</si>
  <si>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</si>
  <si>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</si>
  <si>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</si>
  <si>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</si>
  <si>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</si>
  <si>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</si>
  <si>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</si>
  <si>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</si>
  <si>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</si>
  <si>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</si>
  <si>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</si>
  <si>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</si>
  <si>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</si>
  <si>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</si>
  <si>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</si>
  <si>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</si>
  <si>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</si>
  <si>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</si>
  <si>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</si>
  <si>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</si>
  <si>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</si>
  <si>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</si>
  <si>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</si>
  <si>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</si>
  <si>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</si>
  <si>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</si>
  <si>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</si>
  <si>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</si>
  <si>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</si>
  <si>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</si>
  <si>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</si>
  <si>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</si>
  <si>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</si>
  <si>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</si>
  <si>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</si>
  <si>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</si>
  <si>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</si>
  <si>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</si>
  <si>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</si>
  <si>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</si>
  <si>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</si>
  <si>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</si>
  <si>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</si>
  <si>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</si>
  <si>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</si>
  <si>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</si>
  <si>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</si>
  <si>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</si>
  <si>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</si>
  <si>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</si>
  <si>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</si>
  <si>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</si>
  <si>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</si>
  <si>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</si>
  <si>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</si>
  <si>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</si>
  <si>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</si>
  <si>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</si>
  <si>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</si>
  <si>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</si>
  <si>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</si>
  <si>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</si>
  <si>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</si>
  <si>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</si>
  <si>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</si>
  <si>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</si>
  <si>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</si>
  <si>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</si>
  <si>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</si>
  <si>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</si>
  <si>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</si>
  <si>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</si>
  <si>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</si>
  <si>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</si>
  <si>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</si>
  <si>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</si>
  <si>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</si>
  <si>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</si>
  <si>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</si>
  <si>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</si>
  <si>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</si>
  <si>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</si>
  <si>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</si>
  <si>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</si>
  <si>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</si>
  <si>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</si>
  <si>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</si>
  <si>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</si>
  <si>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</si>
  <si>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</si>
  <si>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</si>
  <si>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</si>
  <si>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</si>
  <si>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</si>
  <si>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</si>
  <si>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</si>
  <si>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</si>
  <si>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</si>
  <si>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</si>
  <si>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</si>
  <si>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</si>
  <si>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</si>
  <si>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</si>
  <si>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</si>
  <si>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</si>
  <si>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</si>
  <si>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</si>
  <si>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</si>
  <si>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</si>
  <si>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</si>
  <si>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</si>
  <si>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</si>
  <si>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</si>
  <si>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</si>
  <si>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</si>
  <si>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</si>
  <si>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</si>
  <si>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</si>
  <si>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</si>
  <si>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</si>
  <si>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</si>
  <si>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</si>
  <si>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</si>
  <si>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</si>
  <si>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</si>
  <si>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</si>
  <si>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</si>
  <si>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</si>
  <si>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</si>
  <si>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</si>
  <si>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</si>
  <si>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</si>
  <si>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</si>
  <si>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</si>
  <si>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</si>
  <si>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</si>
  <si>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</si>
  <si>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</si>
  <si>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</si>
  <si>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</si>
  <si>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</si>
  <si>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</si>
  <si>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</si>
  <si>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</si>
  <si>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</si>
  <si>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</si>
  <si>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</si>
  <si>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</si>
  <si>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</si>
  <si>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</si>
  <si>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</si>
  <si>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</si>
  <si>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</si>
  <si>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</si>
  <si>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</si>
  <si>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</si>
  <si>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</si>
  <si>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</si>
  <si>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</si>
  <si>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</si>
  <si>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</si>
  <si>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</si>
  <si>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</si>
  <si>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</si>
  <si>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</si>
  <si>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</si>
  <si>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</si>
  <si>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</si>
  <si>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</si>
  <si>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</si>
  <si>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</si>
  <si>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</si>
  <si>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</si>
  <si>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</si>
  <si>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</si>
  <si>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</si>
  <si>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</si>
  <si>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</si>
  <si>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</si>
  <si>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</si>
  <si>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</si>
  <si>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</si>
  <si>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</si>
  <si>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</si>
  <si>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</si>
  <si>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</si>
  <si>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</si>
  <si>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</si>
  <si>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</si>
  <si>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</si>
  <si>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</si>
  <si>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</si>
  <si>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</si>
  <si>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</si>
  <si>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</si>
  <si>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</si>
  <si>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</si>
  <si>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</si>
  <si>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</si>
  <si>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</si>
  <si>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</si>
  <si>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</si>
  <si>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</si>
  <si>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</si>
  <si>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</si>
  <si>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</si>
  <si>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</si>
  <si>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</si>
  <si>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</si>
  <si>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</si>
  <si>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</si>
  <si>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</si>
  <si>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</si>
  <si>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</si>
  <si>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</si>
  <si>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</si>
  <si>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</si>
  <si>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</si>
  <si>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</si>
  <si>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</si>
  <si>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</si>
  <si>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</si>
  <si>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</si>
  <si>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</si>
  <si>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</si>
  <si>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</si>
  <si>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</si>
  <si>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</si>
  <si>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</si>
  <si>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</si>
  <si>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</si>
  <si>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</si>
  <si>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</si>
  <si>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</si>
  <si>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</si>
  <si>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</si>
  <si>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</si>
  <si>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</si>
  <si>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</si>
  <si>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</si>
  <si>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</si>
  <si>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</si>
  <si>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</si>
  <si>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</si>
  <si>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</si>
  <si>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</si>
  <si>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</si>
  <si>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</si>
  <si>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</si>
  <si>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</si>
  <si>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</si>
  <si>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</si>
  <si>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</si>
  <si>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</si>
  <si>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</si>
  <si>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</si>
  <si>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</si>
  <si>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</si>
  <si>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</si>
  <si>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</si>
  <si>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</si>
  <si>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</si>
  <si>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</si>
  <si>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</si>
  <si>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</si>
  <si>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</si>
  <si>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</si>
  <si>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</si>
  <si>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</si>
  <si>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</si>
  <si>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</si>
  <si>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</si>
  <si>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</si>
  <si>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</si>
  <si>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</si>
  <si>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</si>
  <si>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</si>
  <si>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</si>
  <si>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</si>
  <si>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</si>
  <si>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</si>
  <si>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</si>
  <si>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</si>
  <si>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</si>
  <si>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</si>
  <si>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</si>
  <si>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</si>
  <si>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</si>
  <si>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</si>
  <si>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</si>
  <si>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</si>
  <si>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</si>
  <si>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</si>
  <si>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</si>
  <si>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</si>
  <si>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</si>
  <si>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</si>
  <si>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</si>
  <si>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</si>
  <si>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</si>
  <si>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</si>
  <si>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</si>
  <si>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</si>
  <si>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</si>
  <si>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</si>
  <si>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</si>
  <si>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</si>
  <si>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</si>
  <si>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</si>
  <si>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</si>
  <si>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</si>
  <si>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</si>
  <si>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</si>
  <si>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</si>
  <si>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</si>
  <si>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</si>
  <si>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</si>
  <si>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</si>
  <si>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</si>
  <si>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</si>
  <si>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</si>
  <si>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</si>
  <si>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</si>
  <si>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</si>
  <si>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</si>
  <si>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</si>
  <si>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</si>
  <si>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</si>
  <si>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</si>
  <si>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</si>
  <si>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</si>
  <si>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</si>
  <si>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</si>
  <si>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</si>
  <si>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</si>
  <si>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</si>
  <si>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</si>
  <si>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</si>
  <si>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</si>
  <si>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</si>
  <si>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</si>
  <si>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</si>
  <si>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</si>
  <si>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</si>
  <si>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</si>
  <si>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</si>
  <si>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</si>
  <si>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</si>
  <si>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</si>
  <si>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</si>
  <si>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</si>
  <si>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</si>
  <si>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</si>
  <si>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</si>
  <si>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</si>
  <si>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</si>
  <si>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</si>
  <si>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</si>
  <si>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</si>
  <si>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</si>
  <si>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</si>
  <si>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</si>
  <si>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</si>
  <si>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</si>
  <si>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</si>
  <si>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</si>
  <si>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</si>
  <si>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</si>
  <si>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</si>
  <si>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</si>
  <si>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</si>
  <si>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</si>
  <si>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</si>
  <si>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</si>
  <si>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</si>
  <si>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</si>
  <si>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</si>
  <si>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</si>
  <si>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</si>
  <si>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</si>
  <si>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</si>
  <si>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</si>
  <si>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</si>
  <si>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</si>
  <si>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</si>
  <si>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</si>
  <si>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</si>
  <si>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</si>
  <si>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</si>
  <si>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</si>
  <si>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</si>
  <si>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</si>
  <si>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</si>
  <si>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</si>
  <si>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</si>
  <si>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</si>
  <si>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</si>
  <si>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</si>
  <si>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</si>
  <si>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</si>
  <si>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</si>
  <si>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</si>
  <si>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</si>
  <si>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</si>
  <si>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</si>
  <si>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</si>
  <si>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</si>
  <si>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</si>
  <si>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</si>
  <si>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</si>
  <si>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</si>
  <si>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</si>
  <si>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</si>
  <si>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</si>
  <si>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</si>
  <si>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</si>
  <si>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</si>
  <si>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</si>
  <si>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</si>
  <si>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</si>
  <si>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</si>
  <si>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</si>
  <si>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</si>
  <si>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</si>
  <si>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</si>
  <si>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</si>
  <si>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</si>
  <si>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</si>
  <si>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</si>
  <si>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</si>
  <si>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</si>
  <si>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</si>
  <si>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</si>
  <si>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</si>
  <si>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</si>
  <si>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</si>
  <si>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</si>
  <si>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</si>
  <si>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</si>
  <si>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</si>
  <si>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</si>
  <si>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</si>
  <si>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</si>
  <si>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</si>
  <si>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</si>
  <si>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</si>
  <si>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</si>
  <si>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</si>
  <si>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</si>
  <si>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</si>
  <si>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</si>
  <si>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</si>
  <si>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</si>
  <si>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</si>
  <si>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</si>
  <si>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</si>
  <si>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</si>
  <si>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</si>
  <si>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</si>
  <si>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</si>
  <si>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</si>
  <si>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</si>
  <si>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</si>
  <si>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</si>
  <si>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</si>
  <si>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</si>
  <si>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</si>
  <si>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</si>
  <si>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</si>
  <si>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</si>
  <si>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</si>
  <si>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</si>
  <si>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</si>
  <si>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</si>
  <si>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</si>
  <si>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</si>
  <si>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</si>
  <si>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</si>
  <si>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</si>
  <si>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</si>
  <si>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</si>
  <si>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</si>
  <si>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</si>
  <si>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</si>
  <si>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</si>
  <si>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</si>
  <si>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</si>
  <si>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</si>
  <si>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</si>
  <si>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</si>
  <si>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</si>
  <si>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</si>
  <si>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</si>
  <si>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</si>
  <si>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</si>
  <si>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</si>
  <si>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</si>
  <si>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</si>
  <si>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</si>
  <si>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</si>
  <si>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</si>
  <si>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</si>
  <si>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</si>
  <si>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</si>
  <si>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</si>
  <si>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</si>
  <si>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</si>
  <si>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</si>
  <si>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</si>
  <si>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</si>
  <si>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</si>
  <si>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</si>
  <si>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</si>
  <si>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</si>
  <si>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</si>
  <si>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</si>
  <si>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</si>
  <si>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</si>
  <si>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</si>
  <si>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</si>
  <si>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</si>
  <si>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</si>
  <si>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</si>
  <si>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</si>
  <si>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</si>
  <si>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</si>
  <si>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</si>
  <si>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</si>
  <si>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</si>
  <si>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</si>
  <si>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</si>
  <si>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</si>
  <si>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</si>
  <si>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</si>
  <si>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</si>
  <si>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</si>
  <si>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</si>
  <si>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</si>
  <si>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</si>
  <si>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</si>
  <si>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</si>
  <si>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</si>
  <si>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</si>
  <si>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</si>
  <si>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</si>
  <si>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</si>
  <si>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</si>
  <si>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</si>
  <si>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</si>
  <si>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</si>
  <si>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</si>
  <si>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</si>
  <si>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</si>
  <si>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</si>
  <si>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</si>
  <si>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</si>
  <si>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</si>
  <si>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</si>
  <si>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</si>
  <si>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</si>
  <si>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</si>
  <si>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</si>
  <si>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</si>
  <si>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</si>
  <si>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</si>
  <si>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</si>
  <si>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</si>
  <si>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</si>
  <si>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</si>
  <si>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</si>
  <si>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</si>
  <si>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</si>
  <si>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</si>
  <si>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</si>
  <si>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</si>
  <si>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</si>
  <si>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</si>
  <si>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</si>
  <si>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</si>
  <si>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</si>
  <si>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</si>
  <si>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</si>
  <si>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</si>
  <si>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</si>
  <si>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</si>
  <si>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</si>
  <si>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</si>
  <si>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</si>
  <si>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</si>
  <si>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</si>
  <si>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</si>
  <si>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</si>
  <si>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</si>
  <si>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</si>
  <si>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</si>
  <si>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</si>
  <si>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</si>
  <si>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</si>
  <si>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</si>
  <si>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</si>
  <si>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</si>
  <si>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</si>
  <si>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</si>
  <si>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</si>
  <si>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</si>
  <si>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</si>
  <si>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</si>
  <si>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</si>
  <si>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</si>
  <si>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</si>
  <si>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</si>
  <si>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</si>
  <si>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</si>
  <si>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</si>
  <si>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</si>
  <si>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</si>
  <si>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</si>
  <si>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</si>
  <si>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</si>
  <si>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</si>
  <si>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</si>
  <si>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</si>
  <si>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</si>
  <si>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</si>
  <si>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</si>
  <si>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</si>
  <si>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</si>
  <si>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</si>
  <si>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</si>
  <si>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</si>
  <si>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</si>
  <si>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</si>
  <si>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</si>
  <si>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</si>
  <si>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</si>
  <si>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</si>
  <si>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</si>
  <si>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</si>
  <si>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</si>
  <si>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</si>
  <si>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</si>
  <si>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</si>
  <si>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</si>
  <si>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</si>
  <si>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</si>
  <si>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</si>
  <si>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</si>
  <si>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</si>
  <si>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</si>
  <si>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</si>
  <si>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</si>
  <si>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</si>
  <si>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</si>
  <si>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</si>
  <si>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</si>
  <si>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</si>
  <si>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</si>
  <si>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</si>
  <si>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</si>
  <si>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</si>
  <si>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</si>
  <si>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</si>
  <si>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</si>
  <si>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</si>
  <si>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</si>
  <si>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</si>
  <si>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</si>
  <si>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</si>
  <si>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</si>
  <si>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</si>
  <si>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</si>
  <si>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</si>
  <si>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</si>
  <si>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</si>
  <si>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</si>
  <si>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</si>
  <si>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</si>
  <si>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</si>
  <si>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</si>
  <si>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</si>
  <si>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</si>
  <si>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</si>
  <si>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</si>
  <si>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</si>
  <si>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</si>
  <si>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</si>
  <si>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</si>
  <si>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</si>
  <si>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</si>
  <si>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</si>
  <si>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</si>
  <si>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</si>
  <si>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</si>
  <si>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</si>
  <si>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</si>
  <si>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</si>
  <si>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</si>
  <si>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</si>
  <si>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</si>
  <si>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</si>
  <si>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</si>
  <si>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</si>
  <si>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</si>
  <si>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</si>
  <si>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</si>
  <si>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</si>
  <si>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</si>
  <si>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</si>
  <si>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</si>
  <si>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</si>
  <si>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</si>
  <si>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</si>
  <si>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</si>
  <si>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</si>
  <si>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</si>
  <si>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</si>
  <si>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</si>
  <si>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</si>
  <si>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</si>
  <si>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</si>
  <si>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</si>
  <si>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</si>
  <si>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</si>
  <si>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</si>
  <si>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</si>
  <si>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</si>
  <si>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</si>
  <si>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</si>
  <si>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</si>
  <si>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</si>
  <si>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</si>
  <si>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</si>
  <si>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</si>
  <si>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</si>
  <si>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</si>
  <si>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</si>
  <si>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</si>
  <si>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</si>
  <si>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</si>
  <si>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</si>
  <si>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</si>
  <si>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</si>
  <si>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</si>
  <si>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</si>
  <si>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</si>
  <si>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</si>
  <si>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</si>
  <si>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</si>
  <si>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</si>
  <si>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</si>
  <si>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</si>
  <si>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</si>
  <si>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</si>
  <si>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</si>
  <si>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</si>
  <si>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</si>
  <si>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</si>
  <si>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</si>
  <si>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</si>
  <si>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</si>
  <si>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</si>
  <si>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</si>
  <si>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</si>
  <si>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</si>
  <si>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</si>
  <si>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</si>
  <si>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</si>
  <si>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</si>
  <si>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</si>
  <si>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</si>
  <si>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</si>
  <si>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</si>
  <si>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</si>
  <si>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</si>
  <si>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</si>
  <si>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</si>
  <si>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</si>
  <si>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</si>
  <si>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</si>
  <si>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</si>
  <si>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</si>
  <si>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</si>
  <si>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</si>
  <si>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</si>
  <si>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</si>
  <si>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</si>
  <si>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</si>
  <si>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</si>
  <si>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</si>
  <si>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</si>
  <si>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</si>
  <si>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</si>
  <si>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</si>
  <si>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</si>
  <si>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</si>
  <si>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</si>
  <si>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</si>
  <si>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</si>
  <si>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</si>
  <si>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</si>
  <si>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</si>
  <si>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</si>
  <si>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</si>
  <si>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</si>
  <si>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</si>
  <si>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</si>
  <si>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</si>
  <si>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</si>
  <si>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</si>
  <si>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</si>
  <si>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</si>
  <si>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</si>
  <si>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</si>
  <si>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</si>
  <si>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</si>
  <si>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</si>
  <si>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</si>
  <si>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</si>
  <si>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</si>
  <si>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</si>
  <si>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</si>
  <si>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</si>
  <si>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</si>
  <si>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</si>
  <si>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</si>
  <si>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</si>
  <si>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</si>
  <si>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</si>
  <si>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</si>
  <si>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</si>
  <si>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</si>
  <si>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</si>
  <si>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</si>
  <si>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</si>
  <si>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</si>
  <si>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</si>
  <si>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</si>
  <si>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</si>
  <si>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</si>
  <si>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</si>
  <si>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</si>
  <si>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</si>
  <si>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</si>
  <si>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</si>
  <si>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</si>
  <si>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</si>
  <si>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</si>
  <si>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</si>
  <si>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</si>
  <si>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</si>
  <si>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</si>
  <si>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</si>
  <si>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</si>
  <si>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</si>
  <si>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</si>
  <si>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</si>
  <si>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</si>
  <si>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</si>
  <si>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</si>
  <si>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</si>
  <si>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</si>
  <si>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</si>
  <si>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</si>
  <si>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</si>
  <si>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</si>
  <si>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</si>
  <si>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</si>
  <si>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</si>
  <si>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</si>
  <si>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</si>
  <si>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</si>
  <si>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</si>
  <si>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</si>
  <si>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</si>
  <si>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</si>
  <si>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</si>
  <si>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</si>
  <si>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</si>
  <si>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</si>
  <si>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</si>
  <si>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</si>
  <si>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</si>
  <si>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</si>
  <si>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</si>
  <si>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</si>
  <si>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</si>
  <si>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</si>
  <si>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</si>
  <si>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</si>
  <si>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</si>
  <si>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</si>
  <si>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</si>
  <si>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</si>
  <si>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</si>
  <si>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</si>
  <si>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</si>
  <si>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</si>
  <si>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</si>
  <si>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</si>
  <si>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</si>
  <si>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</si>
  <si>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</si>
  <si>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</si>
  <si>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</si>
  <si>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</si>
  <si>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</si>
  <si>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</si>
  <si>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</si>
  <si>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</si>
  <si>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</si>
  <si>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</si>
  <si>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</si>
  <si>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</si>
  <si>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</si>
  <si>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</si>
  <si>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</si>
  <si>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</si>
  <si>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</si>
  <si>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</si>
  <si>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</si>
  <si>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</si>
  <si>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</si>
  <si>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</si>
  <si>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</si>
  <si>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</si>
  <si>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</si>
  <si>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</si>
  <si>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</si>
  <si>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</si>
  <si>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</si>
  <si>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</si>
  <si>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</si>
  <si>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</si>
  <si>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</si>
  <si>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</si>
  <si>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</si>
  <si>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</si>
  <si>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</si>
  <si>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</si>
  <si>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</si>
  <si>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</si>
  <si>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</si>
  <si>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</si>
  <si>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</si>
  <si>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</si>
  <si>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</si>
  <si>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</si>
  <si>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</si>
  <si>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</si>
  <si>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</si>
  <si>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</si>
  <si>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</si>
  <si>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</si>
  <si>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</si>
  <si>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</si>
  <si>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</si>
  <si>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</si>
  <si>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</si>
  <si>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</si>
  <si>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</si>
  <si>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</si>
  <si>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</si>
  <si>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</si>
  <si>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</si>
  <si>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</si>
  <si>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</si>
  <si>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</si>
  <si>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</si>
  <si>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</si>
  <si>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</si>
  <si>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</si>
  <si>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</si>
  <si>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</si>
  <si>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</si>
  <si>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</si>
  <si>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</si>
  <si>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</si>
  <si>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</si>
  <si>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</si>
  <si>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</si>
  <si>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</si>
  <si>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</si>
  <si>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</si>
  <si>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</si>
  <si>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</si>
  <si>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</si>
  <si>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</si>
  <si>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</si>
  <si>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</si>
  <si>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</si>
  <si>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</si>
  <si>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</si>
  <si>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</si>
  <si>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</si>
  <si>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</si>
  <si>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</si>
  <si>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</si>
  <si>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</si>
  <si>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</si>
  <si>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</si>
  <si>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</si>
  <si>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</si>
  <si>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</si>
  <si>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</si>
  <si>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</si>
  <si>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</si>
  <si>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</si>
  <si>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</si>
  <si>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</si>
  <si>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</si>
  <si>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</si>
  <si>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</si>
  <si>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</si>
  <si>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</si>
  <si>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</si>
  <si>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</si>
  <si>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</si>
  <si>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</si>
  <si>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</si>
  <si>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</si>
  <si>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</si>
  <si>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</si>
  <si>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</si>
  <si>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</si>
  <si>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</si>
  <si>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</si>
  <si>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</si>
  <si>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</si>
  <si>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</si>
  <si>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</si>
  <si>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</si>
  <si>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</si>
  <si>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</si>
  <si>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</si>
  <si>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</si>
  <si>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</si>
  <si>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</si>
  <si>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</si>
  <si>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</si>
  <si>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</si>
  <si>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</si>
  <si>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</si>
  <si>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</si>
  <si>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</si>
  <si>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</si>
  <si>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</si>
  <si>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</si>
  <si>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</si>
  <si>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</si>
  <si>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</si>
  <si>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</si>
  <si>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</si>
  <si>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</si>
  <si>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</si>
  <si>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</si>
  <si>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</si>
  <si>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</si>
  <si>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</si>
  <si>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</si>
  <si>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</si>
  <si>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</si>
  <si>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</si>
  <si>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</si>
  <si>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</si>
  <si>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</si>
  <si>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</si>
  <si>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</si>
  <si>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</si>
  <si>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</si>
  <si>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</si>
  <si>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</si>
  <si>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</si>
  <si>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</si>
  <si>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</si>
  <si>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</si>
  <si>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</si>
  <si>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</si>
  <si>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</si>
  <si>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</si>
  <si>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</si>
  <si>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</si>
  <si>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</si>
  <si>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</si>
  <si>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</si>
  <si>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</si>
  <si>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</si>
  <si>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</si>
  <si>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</si>
  <si>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</si>
  <si>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</si>
  <si>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</si>
  <si>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</si>
  <si>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</si>
  <si>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</si>
  <si>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</si>
  <si>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</si>
  <si>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</si>
  <si>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</si>
  <si>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</si>
  <si>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</si>
  <si>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</si>
  <si>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</si>
  <si>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</si>
  <si>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</si>
  <si>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</si>
  <si>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</si>
  <si>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</si>
  <si>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</si>
  <si>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</si>
  <si>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</si>
  <si>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</si>
  <si>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</si>
  <si>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</si>
  <si>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</si>
  <si>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</si>
  <si>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</si>
  <si>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</si>
  <si>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</si>
  <si>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</si>
  <si>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</si>
  <si>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</si>
  <si>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</si>
  <si>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</si>
  <si>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</si>
  <si>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</si>
  <si>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</si>
  <si>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</si>
  <si>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</si>
  <si>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</si>
  <si>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</si>
  <si>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</si>
  <si>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</si>
  <si>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</si>
  <si>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</si>
  <si>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</si>
  <si>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</si>
  <si>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</si>
  <si>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</si>
  <si>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</si>
  <si>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</si>
  <si>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</si>
  <si>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</si>
  <si>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</si>
  <si>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</si>
  <si>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</si>
  <si>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</si>
  <si>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</si>
  <si>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</si>
  <si>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</si>
  <si>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</si>
  <si>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</si>
  <si>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</si>
  <si>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</si>
  <si>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</si>
  <si>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</si>
  <si>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</si>
  <si>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</si>
  <si>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</si>
  <si>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</si>
  <si>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</si>
  <si>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</si>
  <si>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</si>
  <si>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</si>
  <si>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</si>
  <si>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</si>
  <si>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</si>
  <si>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</si>
  <si>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</si>
  <si>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</si>
  <si>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</si>
  <si>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</si>
  <si>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</si>
  <si>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</si>
  <si>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</si>
  <si>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</si>
  <si>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</si>
  <si>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</si>
  <si>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</si>
  <si>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</si>
  <si>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</si>
  <si>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</si>
  <si>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</si>
  <si>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</si>
  <si>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</si>
  <si>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</si>
  <si>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</si>
  <si>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</si>
  <si>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</si>
  <si>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</si>
  <si>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</si>
  <si>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</si>
  <si>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</si>
  <si>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</si>
  <si>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</si>
  <si>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</si>
  <si>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</si>
  <si>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</si>
  <si>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</si>
  <si>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</si>
  <si>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</si>
  <si>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</si>
  <si>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</si>
  <si>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</si>
  <si>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</si>
  <si>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</si>
  <si>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</si>
  <si>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</si>
  <si>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</si>
  <si>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</si>
  <si>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</si>
  <si>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</si>
  <si>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</si>
  <si>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</si>
  <si>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</si>
  <si>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</si>
  <si>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</si>
  <si>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</si>
  <si>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</si>
  <si>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</si>
  <si>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</si>
  <si>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</si>
  <si>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</si>
  <si>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</si>
  <si>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</si>
  <si>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</si>
  <si>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</si>
  <si>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</si>
  <si>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</si>
  <si>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</si>
  <si>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</si>
  <si>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</si>
  <si>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</si>
  <si>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</si>
  <si>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</si>
  <si>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</si>
  <si>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</si>
  <si>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</si>
  <si>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</si>
  <si>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</si>
  <si>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</si>
  <si>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</si>
  <si>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</si>
  <si>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</si>
  <si>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</si>
  <si>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</si>
  <si>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</si>
  <si>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</si>
  <si>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</si>
  <si>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</si>
  <si>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</si>
  <si>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</si>
  <si>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</si>
  <si>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</si>
  <si>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</si>
  <si>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</si>
  <si>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</si>
  <si>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</si>
  <si>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</si>
  <si>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</si>
  <si>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</si>
  <si>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</si>
  <si>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</si>
  <si>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</si>
  <si>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</si>
  <si>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</si>
  <si>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</si>
  <si>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</si>
  <si>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</si>
  <si>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</si>
  <si>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</si>
  <si>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</si>
  <si>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</si>
  <si>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</si>
  <si>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</si>
  <si>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</si>
  <si>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</si>
  <si>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</si>
  <si>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</si>
  <si>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</si>
  <si>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</si>
  <si>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</si>
  <si>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</si>
  <si>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</si>
  <si>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</si>
  <si>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</si>
  <si>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</si>
  <si>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</si>
  <si>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</si>
  <si>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</si>
  <si>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</si>
  <si>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</si>
  <si>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</si>
  <si>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</si>
  <si>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</si>
  <si>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</si>
  <si>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</si>
  <si>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</si>
  <si>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</si>
  <si>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</si>
  <si>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</si>
  <si>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</si>
  <si>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</si>
  <si>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</si>
  <si>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</si>
  <si>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</si>
  <si>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</si>
  <si>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</si>
  <si>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</si>
  <si>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</si>
  <si>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</si>
  <si>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</si>
  <si>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</si>
  <si>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</si>
  <si>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</si>
  <si>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</si>
  <si>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</si>
  <si>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</si>
  <si>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</si>
  <si>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</si>
  <si>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</si>
  <si>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</si>
  <si>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</si>
  <si>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</si>
  <si>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</si>
  <si>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</si>
  <si>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</si>
  <si>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</si>
  <si>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</si>
  <si>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</si>
  <si>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</si>
  <si>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</si>
  <si>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</si>
  <si>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</si>
  <si>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</si>
  <si>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</si>
  <si>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</si>
  <si>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</si>
  <si>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</si>
  <si>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</si>
  <si>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</si>
  <si>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</si>
  <si>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</si>
  <si>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</si>
  <si>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</si>
  <si>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</si>
  <si>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</si>
  <si>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</si>
  <si>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</si>
  <si>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</si>
  <si>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</si>
  <si>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</si>
  <si>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</si>
  <si>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</si>
  <si>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</si>
  <si>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</si>
  <si>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</si>
  <si>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</si>
  <si>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</si>
  <si>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</si>
  <si>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</si>
  <si>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</si>
  <si>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</si>
  <si>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</si>
  <si>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</si>
  <si>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</si>
  <si>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</si>
  <si>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</si>
  <si>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</si>
  <si>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</si>
  <si>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</si>
  <si>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</si>
  <si>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</si>
  <si>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</si>
  <si>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</si>
  <si>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</si>
  <si>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</si>
  <si>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</si>
  <si>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</si>
  <si>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</si>
  <si>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</si>
  <si>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</si>
  <si>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</si>
  <si>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</si>
  <si>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</si>
  <si>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</si>
  <si>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</si>
  <si>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</si>
  <si>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</si>
  <si>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</si>
  <si>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</si>
  <si>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</si>
  <si>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</si>
  <si>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</si>
  <si>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</si>
  <si>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</si>
  <si>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</si>
  <si>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</si>
  <si>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</si>
  <si>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</si>
  <si>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</si>
  <si>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</si>
  <si>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</si>
  <si>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</si>
  <si>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</si>
  <si>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</si>
  <si>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</si>
  <si>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</si>
  <si>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</si>
  <si>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</si>
  <si>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</si>
  <si>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</si>
  <si>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</si>
  <si>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</si>
  <si>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</si>
  <si>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</si>
  <si>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</si>
  <si>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</si>
  <si>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</si>
  <si>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</si>
  <si>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</si>
  <si>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</si>
  <si>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</si>
  <si>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</si>
  <si>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</si>
  <si>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</si>
  <si>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</si>
  <si>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</si>
  <si>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</si>
  <si>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</si>
  <si>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</si>
  <si>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</si>
  <si>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</si>
  <si>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</si>
  <si>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</si>
  <si>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</si>
  <si>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</si>
  <si>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</si>
  <si>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</si>
  <si>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</si>
  <si>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</si>
  <si>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</si>
  <si>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</si>
  <si>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</si>
  <si>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</si>
  <si>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</si>
  <si>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</si>
  <si>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</si>
  <si>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</si>
  <si>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</si>
  <si>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</si>
  <si>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</si>
  <si>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</si>
  <si>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</si>
  <si>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</si>
  <si>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</si>
  <si>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</si>
  <si>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</si>
  <si>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</si>
  <si>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</si>
  <si>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</si>
  <si>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</si>
  <si>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</si>
  <si>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</si>
  <si>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</si>
  <si>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</si>
  <si>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</si>
  <si>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</si>
  <si>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</si>
  <si>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</si>
  <si>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</si>
  <si>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</si>
  <si>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</si>
  <si>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</si>
  <si>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</si>
  <si>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</si>
  <si>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</si>
  <si>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</si>
  <si>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</si>
  <si>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</si>
  <si>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</si>
  <si>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</si>
  <si>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</si>
  <si>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</si>
  <si>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</si>
  <si>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</si>
  <si>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</si>
  <si>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</si>
  <si>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</si>
  <si>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</si>
  <si>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</si>
  <si>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</si>
  <si>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</si>
  <si>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</si>
  <si>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</si>
  <si>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</si>
  <si>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</si>
  <si>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</si>
  <si>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</si>
  <si>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</si>
  <si>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</si>
  <si>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</si>
  <si>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</si>
  <si>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</si>
  <si>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</si>
  <si>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</si>
  <si>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</si>
  <si>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</si>
  <si>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</si>
  <si>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</si>
  <si>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</si>
  <si>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</si>
  <si>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</si>
  <si>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</si>
  <si>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</si>
  <si>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</si>
  <si>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</si>
  <si>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</si>
  <si>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</si>
  <si>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</si>
  <si>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</si>
  <si>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</si>
  <si>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</si>
  <si>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</si>
  <si>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</si>
  <si>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</si>
  <si>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</si>
  <si>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</si>
  <si>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</si>
  <si>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</si>
  <si>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</si>
  <si>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</si>
  <si>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</si>
  <si>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</si>
  <si>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</si>
  <si>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</si>
  <si>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</si>
  <si>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</si>
  <si>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</si>
  <si>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</si>
  <si>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</si>
  <si>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</si>
  <si>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</si>
  <si>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</si>
  <si>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</si>
  <si>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</si>
  <si>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</si>
  <si>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</si>
  <si>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</si>
  <si>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</si>
  <si>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</si>
  <si>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</si>
  <si>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</si>
  <si>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</si>
  <si>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</si>
  <si>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</si>
  <si>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</si>
  <si>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</si>
  <si>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</si>
  <si>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</si>
  <si>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</si>
  <si>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</si>
  <si>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</si>
  <si>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</si>
  <si>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</si>
  <si>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</si>
  <si>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</si>
  <si>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</si>
  <si>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</si>
  <si>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</si>
  <si>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</si>
  <si>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</si>
  <si>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</si>
  <si>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</si>
  <si>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</si>
  <si>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</si>
  <si>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</si>
  <si>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</si>
  <si>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</si>
  <si>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</si>
  <si>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</si>
  <si>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</si>
  <si>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</si>
  <si>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</si>
  <si>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</si>
  <si>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</si>
  <si>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</si>
  <si>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</si>
  <si>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</si>
  <si>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</si>
  <si>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</si>
  <si>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</si>
  <si>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</si>
  <si>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</si>
  <si>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</si>
  <si>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</si>
  <si>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</si>
  <si>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</si>
  <si>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</si>
  <si>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</si>
  <si>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</si>
  <si>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</si>
  <si>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</si>
  <si>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</si>
  <si>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</si>
  <si>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</si>
  <si>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</si>
  <si>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</si>
  <si>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</si>
  <si>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</si>
  <si>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</si>
  <si>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</si>
  <si>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</si>
  <si>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</si>
  <si>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</si>
  <si>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</si>
  <si>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</si>
  <si>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</si>
  <si>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</si>
  <si>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</si>
  <si>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</si>
  <si>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</si>
  <si>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</si>
  <si>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</si>
  <si>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</si>
  <si>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</si>
  <si>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</si>
  <si>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</si>
  <si>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</si>
  <si>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</si>
  <si>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</si>
  <si>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</si>
  <si>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</si>
  <si>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</si>
  <si>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</si>
  <si>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</si>
  <si>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</si>
  <si>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</si>
  <si>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</si>
  <si>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</si>
  <si>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</si>
  <si>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</si>
  <si>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</si>
  <si>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</si>
  <si>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</si>
  <si>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</si>
  <si>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</si>
  <si>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</si>
  <si>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</si>
  <si>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</si>
  <si>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</si>
  <si>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</si>
  <si>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</si>
  <si>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</si>
  <si>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</si>
  <si>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</si>
  <si>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</si>
  <si>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</si>
  <si>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</si>
  <si>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</si>
  <si>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</si>
  <si>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</si>
  <si>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</si>
  <si>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</si>
  <si>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</si>
  <si>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</si>
  <si>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</si>
  <si>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</si>
  <si>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</si>
  <si>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</si>
  <si>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</si>
  <si>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</si>
  <si>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</si>
  <si>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</si>
  <si>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</si>
  <si>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</si>
  <si>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</si>
  <si>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</si>
  <si>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</si>
  <si>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</si>
  <si>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</si>
  <si>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</si>
  <si>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</si>
  <si>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</si>
  <si>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</si>
  <si>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</si>
  <si>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</si>
  <si>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</si>
  <si>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</si>
  <si>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</si>
  <si>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</si>
  <si>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</si>
  <si>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</si>
  <si>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</si>
  <si>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</si>
  <si>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</si>
  <si>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</si>
  <si>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</si>
  <si>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</si>
  <si>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</si>
  <si>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</si>
  <si>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</si>
  <si>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</si>
  <si>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</si>
  <si>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</si>
  <si>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</si>
  <si>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</si>
  <si>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</si>
  <si>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</si>
  <si>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</si>
  <si>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</si>
  <si>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</si>
  <si>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</si>
  <si>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</si>
  <si>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</si>
  <si>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</si>
  <si>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</si>
  <si>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</si>
  <si>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</si>
  <si>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</si>
  <si>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</si>
  <si>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</si>
  <si>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</si>
  <si>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</si>
  <si>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</si>
  <si>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</si>
  <si>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</si>
  <si>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</si>
  <si>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</si>
  <si>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</si>
  <si>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</si>
  <si>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</si>
  <si>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</si>
  <si>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</si>
  <si>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</si>
  <si>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</si>
  <si>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</si>
  <si>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</si>
  <si>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</si>
  <si>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</si>
  <si>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</si>
  <si>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</si>
  <si>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</si>
  <si>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</si>
  <si>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</si>
  <si>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</si>
  <si>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</si>
  <si>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</si>
  <si>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</si>
  <si>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</si>
  <si>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</si>
  <si>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</si>
  <si>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</si>
  <si>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</si>
  <si>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</si>
  <si>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</si>
  <si>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</si>
  <si>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</si>
  <si>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</si>
  <si>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</si>
  <si>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</si>
  <si>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</si>
  <si>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</si>
  <si>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</si>
  <si>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</si>
  <si>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</si>
  <si>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</si>
  <si>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</si>
  <si>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</si>
  <si>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</si>
  <si>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</si>
  <si>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</si>
  <si>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</si>
  <si>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</si>
  <si>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</si>
  <si>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</si>
  <si>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</si>
  <si>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</si>
  <si>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</si>
  <si>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</si>
  <si>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</si>
  <si>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</si>
  <si>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</si>
  <si>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</si>
  <si>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</si>
  <si>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</si>
  <si>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</si>
  <si>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</si>
  <si>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</si>
  <si>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</si>
  <si>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</si>
  <si>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</si>
  <si>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</si>
  <si>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</si>
  <si>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</si>
  <si>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</si>
  <si>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</si>
  <si>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</si>
  <si>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</si>
  <si>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</si>
  <si>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</si>
  <si>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</si>
  <si>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</si>
  <si>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</si>
  <si>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</si>
  <si>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</si>
  <si>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</si>
  <si>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</si>
  <si>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</si>
  <si>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</si>
  <si>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</si>
  <si>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</si>
  <si>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</si>
  <si>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</si>
  <si>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</si>
  <si>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</si>
  <si>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</si>
  <si>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</si>
  <si>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</si>
  <si>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</si>
  <si>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</si>
  <si>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</si>
  <si>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</si>
  <si>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</si>
  <si>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</si>
  <si>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</si>
  <si>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</si>
  <si>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</si>
  <si>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</si>
  <si>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</si>
  <si>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</si>
  <si>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</si>
  <si>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</si>
  <si>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</si>
  <si>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</si>
  <si>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</si>
  <si>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</si>
  <si>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</si>
  <si>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</si>
  <si>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</si>
  <si>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</si>
  <si>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</si>
  <si>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</si>
  <si>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</si>
  <si>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</si>
  <si>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</si>
  <si>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</si>
  <si>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</si>
  <si>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</si>
  <si>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</si>
  <si>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</si>
  <si>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</si>
  <si>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</si>
  <si>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</si>
  <si>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</si>
  <si>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</si>
  <si>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</si>
  <si>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</si>
  <si>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</si>
  <si>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</si>
  <si>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</si>
  <si>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</si>
  <si>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</si>
  <si>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</si>
  <si>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</si>
  <si>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</si>
  <si>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</si>
  <si>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</si>
  <si>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</si>
  <si>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</si>
  <si>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</si>
  <si>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</si>
  <si>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</si>
  <si>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</si>
  <si>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</si>
  <si>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</si>
  <si>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</si>
  <si>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</si>
  <si>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</si>
  <si>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</si>
  <si>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</si>
  <si>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</si>
  <si>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</si>
  <si>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</si>
  <si>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</si>
  <si>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</si>
  <si>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</si>
  <si>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</si>
  <si>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</si>
  <si>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</si>
  <si>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</si>
  <si>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</si>
  <si>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</si>
  <si>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</si>
  <si>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</si>
  <si>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</si>
  <si>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</si>
  <si>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</si>
  <si>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</si>
  <si>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</si>
  <si>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</si>
  <si>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</si>
  <si>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</si>
  <si>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</si>
  <si>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</si>
  <si>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</si>
  <si>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</si>
  <si>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</si>
  <si>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</si>
  <si>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</si>
  <si>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</si>
  <si>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</si>
  <si>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</si>
  <si>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</si>
  <si>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</si>
  <si>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</si>
  <si>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</si>
  <si>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</si>
  <si>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</si>
  <si>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</si>
  <si>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</si>
  <si>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</si>
  <si>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</si>
  <si>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</si>
  <si>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</si>
  <si>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</si>
  <si>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</si>
  <si>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</si>
  <si>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</si>
  <si>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</si>
  <si>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</si>
  <si>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</si>
  <si>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</si>
  <si>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</si>
  <si>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</si>
  <si>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</si>
  <si>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</si>
  <si>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</si>
  <si>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</si>
  <si>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</si>
  <si>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</si>
  <si>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</si>
  <si>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</si>
  <si>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</si>
  <si>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</si>
  <si>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</si>
  <si>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</si>
  <si>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</si>
  <si>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</si>
  <si>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</si>
  <si>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</si>
  <si>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</si>
  <si>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</si>
  <si>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</si>
  <si>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</si>
  <si>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</si>
  <si>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</si>
  <si>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</si>
  <si>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</si>
  <si>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</si>
  <si>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</si>
  <si>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</si>
  <si>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</si>
  <si>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</si>
  <si>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</si>
  <si>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</si>
  <si>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</si>
  <si>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</si>
  <si>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</si>
  <si>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</si>
  <si>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</si>
  <si>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</si>
  <si>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</si>
  <si>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</si>
  <si>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</si>
  <si>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</si>
  <si>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</si>
  <si>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</si>
  <si>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</si>
  <si>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</si>
  <si>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</si>
  <si>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</si>
  <si>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</si>
  <si>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</si>
  <si>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</si>
  <si>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</si>
  <si>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</si>
  <si>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</si>
  <si>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</si>
  <si>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</si>
  <si>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</si>
  <si>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</si>
  <si>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</si>
  <si>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</si>
  <si>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</si>
  <si>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</si>
  <si>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</si>
  <si>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</si>
  <si>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</si>
  <si>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</si>
  <si>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</si>
  <si>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</si>
  <si>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</si>
  <si>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</si>
  <si>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</si>
  <si>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</si>
  <si>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</si>
  <si>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</si>
  <si>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</si>
  <si>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</si>
  <si>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</si>
  <si>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</si>
  <si>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</si>
  <si>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</si>
  <si>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</si>
  <si>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</si>
  <si>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</si>
  <si>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</si>
  <si>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</si>
  <si>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</si>
  <si>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</si>
  <si>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</si>
  <si>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</si>
  <si>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</si>
  <si>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</si>
  <si>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</si>
  <si>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</si>
  <si>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</si>
  <si>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</si>
  <si>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</si>
  <si>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</si>
  <si>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</si>
  <si>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</si>
  <si>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</si>
  <si>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</si>
  <si>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</si>
  <si>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</si>
  <si>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</si>
  <si>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</si>
  <si>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</si>
  <si>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</si>
  <si>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</si>
  <si>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</si>
  <si>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</si>
  <si>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</si>
  <si>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</si>
  <si>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</si>
  <si>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</si>
  <si>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</si>
  <si>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</si>
  <si>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</si>
  <si>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</si>
  <si>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</si>
  <si>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</si>
  <si>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</si>
  <si>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</si>
  <si>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</si>
  <si>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</si>
  <si>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</si>
  <si>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</si>
  <si>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</si>
  <si>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</si>
  <si>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</si>
  <si>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</si>
  <si>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</si>
  <si>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</si>
  <si>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</si>
  <si>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</si>
  <si>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</si>
  <si>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</si>
  <si>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</si>
  <si>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</si>
  <si>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</si>
  <si>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</si>
  <si>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</si>
  <si>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</si>
  <si>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</si>
  <si>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</si>
  <si>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</si>
  <si>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</si>
  <si>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</si>
  <si>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</si>
  <si>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</si>
  <si>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</si>
  <si>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</si>
  <si>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</si>
  <si>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</si>
  <si>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</si>
  <si>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</si>
  <si>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</si>
  <si>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</si>
  <si>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</si>
  <si>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</si>
  <si>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</si>
  <si>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</si>
  <si>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</si>
  <si>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</si>
  <si>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</si>
  <si>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</si>
  <si>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</si>
  <si>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</si>
  <si>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</si>
  <si>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</si>
  <si>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</si>
  <si>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</si>
  <si>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</si>
  <si>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</si>
  <si>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</si>
  <si>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</si>
  <si>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</si>
  <si>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</si>
  <si>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</si>
  <si>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</si>
  <si>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</si>
  <si>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</si>
  <si>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</si>
  <si>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</si>
  <si>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</si>
  <si>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</si>
  <si>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</si>
  <si>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</si>
  <si>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</si>
  <si>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</si>
  <si>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</si>
  <si>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</si>
  <si>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</si>
  <si>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</si>
  <si>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</si>
  <si>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</si>
  <si>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</si>
  <si>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</si>
  <si>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</si>
  <si>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</si>
  <si>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</si>
  <si>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</si>
  <si>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</si>
  <si>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</si>
  <si>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</si>
  <si>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</si>
  <si>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</si>
  <si>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</si>
  <si>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</si>
  <si>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</si>
  <si>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</si>
  <si>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</si>
  <si>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</si>
  <si>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</si>
  <si>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</si>
  <si>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</si>
  <si>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</si>
  <si>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</si>
  <si>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</si>
  <si>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</si>
  <si>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</si>
  <si>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</si>
  <si>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</si>
  <si>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</si>
  <si>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</si>
  <si>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</si>
  <si>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</si>
  <si>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</si>
  <si>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</si>
  <si>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</si>
  <si>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</si>
  <si>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</si>
  <si>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</si>
  <si>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</si>
  <si>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</si>
  <si>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</si>
  <si>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</si>
  <si>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</si>
  <si>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</si>
  <si>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</si>
  <si>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</si>
  <si>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</si>
  <si>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</si>
  <si>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</si>
  <si>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</si>
  <si>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</si>
  <si>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</si>
  <si>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</si>
  <si>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</si>
  <si>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</si>
  <si>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</si>
  <si>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</si>
  <si>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</si>
  <si>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</si>
  <si>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</si>
  <si>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</si>
  <si>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</si>
  <si>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</si>
  <si>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</si>
  <si>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</si>
  <si>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</si>
  <si>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</si>
  <si>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</si>
  <si>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</si>
  <si>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</si>
  <si>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</si>
  <si>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</si>
  <si>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</si>
  <si>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</si>
  <si>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</si>
  <si>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</si>
  <si>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</si>
  <si>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</si>
  <si>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</si>
  <si>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</si>
  <si>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</si>
  <si>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</si>
  <si>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</si>
  <si>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</si>
  <si>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</si>
  <si>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</si>
  <si>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</si>
  <si>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</si>
  <si>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</si>
  <si>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</si>
  <si>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</si>
  <si>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</si>
  <si>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</si>
  <si>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</si>
  <si>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</si>
  <si>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</si>
  <si>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</si>
  <si>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</si>
  <si>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</si>
  <si>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</si>
  <si>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</si>
  <si>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</si>
  <si>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</si>
  <si>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</si>
  <si>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</si>
  <si>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</si>
  <si>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</si>
  <si>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</si>
  <si>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</si>
  <si>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</si>
  <si>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</si>
  <si>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</si>
  <si>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</si>
  <si>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</si>
  <si>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</si>
  <si>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</si>
  <si>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</si>
  <si>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</si>
  <si>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</si>
  <si>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</si>
  <si>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</si>
  <si>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</si>
  <si>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</si>
  <si>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</si>
  <si>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</si>
  <si>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</si>
  <si>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</si>
  <si>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</si>
  <si>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</si>
  <si>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</si>
  <si>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</si>
  <si>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</si>
  <si>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</si>
  <si>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</si>
  <si>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</si>
  <si>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</si>
  <si>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</si>
  <si>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</si>
  <si>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</si>
  <si>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</si>
  <si>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</si>
  <si>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</si>
  <si>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</si>
  <si>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</si>
  <si>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</si>
  <si>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</si>
  <si>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</si>
  <si>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</si>
  <si>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</si>
  <si>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</si>
  <si>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</si>
  <si>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</si>
  <si>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</si>
  <si>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</si>
  <si>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</si>
  <si>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</si>
  <si>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</si>
  <si>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</si>
  <si>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</si>
  <si>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</si>
  <si>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</si>
  <si>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</si>
  <si>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</si>
  <si>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</si>
  <si>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</si>
  <si>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</si>
  <si>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</si>
  <si>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</si>
  <si>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</si>
  <si>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</si>
  <si>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</si>
  <si>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</si>
  <si>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</si>
  <si>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</si>
  <si>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</si>
  <si>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</si>
  <si>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</si>
  <si>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</si>
  <si>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</si>
  <si>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</si>
  <si>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</si>
  <si>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</si>
  <si>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</si>
  <si>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</si>
  <si>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</si>
  <si>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</si>
  <si>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</si>
  <si>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</si>
  <si>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</si>
  <si>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</si>
  <si>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</si>
  <si>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</si>
  <si>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</si>
  <si>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</si>
  <si>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</si>
  <si>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</si>
  <si>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</si>
  <si>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</si>
  <si>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</si>
  <si>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</si>
  <si>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</si>
  <si>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</si>
  <si>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</si>
  <si>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</si>
  <si>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</si>
  <si>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</si>
  <si>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</si>
  <si>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</si>
  <si>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</si>
  <si>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</si>
  <si>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</si>
  <si>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</si>
  <si>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</si>
  <si>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</si>
  <si>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</si>
  <si>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</si>
  <si>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</si>
  <si>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</si>
  <si>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</si>
  <si>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</si>
  <si>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</si>
  <si>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</si>
  <si>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</si>
  <si>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</si>
  <si>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</si>
  <si>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</si>
  <si>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</si>
  <si>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</si>
  <si>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</si>
  <si>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</si>
  <si>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</si>
  <si>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</si>
  <si>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</si>
  <si>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</si>
  <si>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</si>
  <si>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</si>
  <si>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</si>
  <si>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</si>
  <si>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</si>
  <si>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</si>
  <si>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</si>
  <si>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</si>
  <si>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</si>
  <si>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</si>
  <si>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</si>
  <si>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</si>
  <si>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</si>
  <si>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</si>
  <si>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</si>
  <si>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</si>
  <si>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</si>
  <si>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</si>
  <si>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</si>
  <si>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</si>
  <si>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</si>
  <si>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</si>
  <si>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</si>
  <si>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</si>
  <si>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</si>
  <si>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</si>
  <si>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</si>
  <si>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</si>
  <si>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</si>
  <si>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</si>
  <si>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</si>
  <si>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</si>
  <si>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</si>
  <si>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</si>
  <si>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</si>
  <si>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</si>
  <si>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</si>
  <si>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</si>
  <si>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</si>
  <si>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</si>
  <si>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</si>
  <si>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</si>
  <si>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</si>
  <si>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</si>
  <si>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</si>
  <si>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</si>
  <si>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</si>
  <si>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</si>
  <si>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</si>
  <si>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</si>
  <si>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</si>
  <si>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</si>
  <si>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</si>
  <si>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</si>
  <si>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</si>
  <si>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</si>
  <si>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</si>
  <si>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</si>
  <si>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</si>
  <si>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</si>
  <si>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</si>
  <si>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</si>
  <si>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</si>
  <si>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</si>
  <si>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</si>
  <si>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</si>
  <si>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</si>
  <si>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</si>
  <si>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</si>
  <si>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</si>
  <si>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</si>
  <si>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</si>
  <si>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</si>
  <si>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</si>
  <si>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</si>
  <si>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</si>
  <si>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</si>
  <si>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</si>
  <si>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</si>
  <si>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</si>
  <si>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</si>
  <si>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</si>
  <si>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</si>
  <si>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</si>
  <si>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</si>
  <si>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</si>
  <si>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</si>
  <si>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</si>
  <si>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</si>
  <si>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</si>
  <si>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</si>
  <si>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</si>
  <si>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</si>
  <si>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</si>
  <si>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</si>
  <si>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</si>
  <si>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</si>
  <si>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</si>
  <si>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</si>
  <si>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</si>
  <si>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</si>
  <si>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</si>
  <si>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</si>
  <si>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</si>
  <si>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</si>
  <si>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</si>
  <si>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</si>
  <si>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</si>
  <si>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</si>
  <si>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</si>
  <si>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</si>
  <si>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</si>
  <si>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</si>
  <si>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</si>
  <si>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</si>
  <si>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</si>
  <si>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</si>
  <si>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</si>
  <si>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</si>
  <si>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</si>
  <si>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</si>
  <si>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</si>
  <si>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</si>
  <si>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</si>
  <si>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</si>
  <si>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</si>
  <si>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</si>
  <si>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</si>
  <si>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</si>
  <si>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</si>
  <si>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</si>
  <si>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</si>
  <si>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</si>
  <si>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</si>
  <si>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</si>
  <si>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</si>
  <si>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</si>
  <si>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</si>
  <si>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</si>
  <si>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</si>
  <si>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</si>
  <si>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</si>
  <si>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</si>
  <si>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</si>
  <si>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</si>
  <si>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</si>
  <si>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</si>
  <si>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</si>
  <si>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</si>
  <si>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</si>
  <si>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</si>
  <si>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</si>
  <si>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</si>
  <si>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</si>
  <si>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</si>
  <si>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</si>
  <si>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</si>
  <si>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</si>
  <si>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</si>
  <si>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</si>
  <si>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</si>
  <si>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</si>
  <si>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</si>
  <si>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</si>
  <si>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</si>
  <si>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</si>
  <si>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</si>
  <si>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</si>
  <si>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</si>
  <si>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</si>
  <si>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</si>
  <si>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</si>
  <si>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</si>
  <si>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</si>
  <si>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</si>
  <si>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</si>
  <si>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</si>
  <si>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</si>
  <si>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</si>
  <si>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</si>
  <si>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</si>
  <si>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</si>
  <si>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</si>
  <si>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</si>
  <si>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</si>
  <si>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</si>
  <si>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</si>
  <si>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</si>
  <si>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</si>
  <si>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</si>
  <si>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</si>
  <si>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</si>
  <si>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</si>
  <si>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</si>
  <si>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</si>
  <si>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</si>
  <si>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</si>
  <si>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</si>
  <si>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</si>
  <si>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</si>
  <si>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</si>
  <si>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</si>
  <si>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</si>
  <si>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</si>
  <si>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</si>
  <si>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</si>
  <si>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</si>
  <si>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</si>
  <si>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</si>
  <si>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</si>
  <si>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</si>
  <si>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</si>
  <si>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</si>
  <si>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</si>
  <si>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</si>
  <si>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</si>
  <si>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</si>
  <si>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</si>
  <si>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</si>
  <si>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</si>
  <si>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</si>
  <si>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</si>
  <si>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</si>
  <si>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</si>
  <si>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</si>
  <si>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</si>
  <si>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</si>
  <si>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</si>
  <si>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</si>
  <si>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</si>
  <si>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</si>
  <si>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</si>
  <si>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</si>
  <si>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</si>
  <si>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</si>
  <si>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</si>
  <si>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</si>
  <si>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</si>
  <si>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</si>
  <si>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</si>
  <si>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</si>
  <si>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</si>
  <si>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</si>
  <si>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</si>
  <si>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</si>
  <si>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</si>
  <si>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</si>
  <si>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</si>
  <si>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</si>
  <si>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</si>
  <si>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</si>
  <si>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</si>
  <si>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</si>
  <si>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</si>
  <si>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</si>
  <si>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</si>
  <si>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</si>
  <si>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</si>
  <si>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</si>
  <si>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</si>
  <si>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</si>
  <si>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</si>
  <si>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</si>
  <si>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</si>
  <si>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</si>
  <si>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</si>
  <si>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</si>
  <si>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</si>
  <si>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</si>
  <si>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</si>
  <si>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</si>
  <si>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</si>
  <si>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</si>
  <si>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</si>
  <si>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</si>
  <si>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</si>
  <si>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</si>
  <si>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</si>
  <si>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</si>
  <si>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</si>
  <si>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</si>
  <si>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</si>
  <si>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</si>
  <si>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</si>
  <si>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</si>
  <si>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</si>
  <si>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</si>
  <si>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</si>
  <si>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</si>
  <si>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</si>
  <si>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</si>
  <si>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</si>
  <si>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</si>
  <si>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</si>
  <si>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</si>
  <si>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</si>
  <si>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</si>
  <si>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</si>
  <si>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</si>
  <si>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</si>
  <si>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</si>
  <si>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</si>
  <si>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</si>
  <si>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</si>
  <si>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</si>
  <si>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</si>
  <si>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</si>
  <si>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</si>
  <si>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</si>
  <si>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</si>
  <si>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</si>
  <si>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</si>
  <si>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</si>
  <si>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</si>
  <si>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</si>
  <si>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</si>
  <si>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</si>
  <si>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</si>
  <si>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</si>
  <si>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</si>
  <si>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</si>
  <si>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</si>
  <si>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</si>
  <si>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</si>
  <si>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</si>
  <si>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</si>
  <si>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</si>
  <si>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</si>
  <si>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</si>
  <si>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</si>
  <si>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</si>
  <si>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</si>
  <si>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</si>
  <si>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</si>
  <si>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</si>
  <si>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</si>
  <si>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</si>
  <si>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</si>
  <si>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</si>
  <si>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</si>
  <si>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</si>
  <si>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</si>
  <si>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</si>
  <si>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</si>
  <si>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</si>
  <si>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</si>
  <si>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</si>
  <si>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</si>
  <si>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</si>
  <si>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</si>
  <si>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</si>
  <si>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</si>
  <si>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</si>
  <si>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</si>
  <si>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</si>
  <si>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</si>
  <si>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</si>
  <si>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</si>
  <si>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</si>
  <si>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</si>
  <si>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</si>
  <si>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</si>
  <si>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</si>
  <si>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</si>
  <si>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</si>
  <si>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</si>
  <si>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</si>
  <si>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</si>
  <si>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</si>
  <si>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</si>
  <si>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</si>
  <si>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</si>
  <si>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</si>
  <si>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</si>
  <si>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</si>
  <si>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</si>
  <si>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</si>
  <si>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</si>
  <si>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</si>
  <si>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</si>
  <si>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</si>
  <si>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</si>
  <si>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</si>
  <si>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</si>
  <si>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</si>
  <si>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</si>
  <si>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</si>
  <si>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</si>
  <si>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</si>
  <si>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</si>
  <si>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</si>
  <si>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</si>
  <si>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</si>
  <si>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</si>
  <si>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</si>
  <si>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</si>
  <si>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</si>
  <si>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</si>
  <si>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</si>
  <si>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</si>
  <si>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</si>
  <si>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</si>
  <si>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</si>
  <si>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</si>
  <si>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</si>
  <si>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</si>
  <si>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</si>
  <si>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</si>
  <si>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</si>
  <si>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</si>
  <si>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</si>
  <si>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</si>
  <si>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</si>
  <si>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</si>
  <si>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</si>
  <si>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</si>
  <si>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</si>
  <si>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</si>
  <si>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</si>
  <si>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</si>
  <si>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</si>
  <si>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</si>
  <si>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</si>
  <si>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</si>
  <si>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</si>
  <si>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</si>
  <si>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</si>
  <si>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</si>
  <si>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</si>
  <si>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</si>
  <si>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</si>
  <si>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</si>
  <si>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</si>
  <si>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</si>
  <si>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</si>
  <si>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</si>
  <si>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</si>
  <si>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</si>
  <si>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</si>
  <si>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</si>
  <si>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</si>
  <si>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</si>
  <si>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</si>
  <si>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</si>
  <si>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</si>
  <si>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</si>
  <si>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</si>
  <si>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</si>
  <si>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</si>
  <si>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</si>
  <si>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</si>
  <si>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</si>
  <si>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</si>
  <si>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</si>
  <si>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</si>
  <si>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</si>
  <si>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</si>
  <si>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</si>
  <si>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</si>
  <si>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</si>
  <si>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</si>
  <si>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</si>
  <si>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</si>
  <si>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</si>
  <si>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</si>
  <si>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</si>
  <si>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</si>
  <si>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</si>
  <si>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</si>
  <si>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</si>
  <si>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</si>
  <si>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</si>
  <si>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</si>
  <si>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</si>
  <si>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</si>
  <si>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</si>
  <si>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</si>
  <si>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</si>
  <si>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</si>
  <si>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</si>
  <si>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</si>
  <si>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</si>
  <si>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</si>
  <si>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</si>
  <si>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</si>
  <si>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</si>
  <si>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</si>
  <si>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</si>
  <si>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</si>
  <si>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</si>
  <si>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</si>
  <si>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</si>
  <si>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</si>
  <si>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</si>
  <si>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</si>
  <si>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</si>
  <si>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</si>
  <si>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</si>
  <si>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</si>
  <si>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</si>
  <si>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</si>
  <si>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</si>
  <si>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</si>
  <si>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</si>
  <si>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</si>
  <si>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</si>
  <si>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</si>
  <si>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</si>
  <si>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</si>
  <si>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</si>
  <si>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</si>
  <si>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</si>
  <si>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</si>
  <si>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</si>
  <si>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</si>
  <si>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</si>
  <si>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</si>
  <si>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</si>
  <si>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</si>
  <si>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</si>
  <si>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</si>
  <si>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</si>
  <si>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</si>
  <si>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</si>
  <si>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</si>
  <si>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</si>
  <si>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</si>
  <si>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</si>
  <si>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</si>
  <si>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</si>
  <si>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</si>
  <si>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</si>
  <si>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</si>
  <si>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</si>
  <si>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</si>
  <si>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</si>
  <si>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</si>
  <si>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</si>
  <si>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</si>
  <si>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</si>
  <si>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</si>
  <si>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</si>
  <si>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</si>
  <si>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</si>
  <si>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</si>
  <si>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</si>
  <si>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</si>
  <si>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</si>
  <si>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</si>
  <si>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</si>
  <si>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</si>
  <si>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</si>
  <si>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</si>
  <si>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</si>
  <si>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</si>
  <si>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</si>
  <si>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</si>
  <si>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</si>
  <si>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</si>
  <si>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</si>
  <si>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</si>
  <si>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</si>
  <si>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</si>
  <si>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</si>
  <si>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</si>
  <si>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</si>
  <si>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</si>
  <si>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</si>
  <si>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</si>
  <si>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</si>
  <si>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</si>
  <si>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</si>
  <si>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</si>
  <si>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</si>
  <si>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</si>
  <si>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</si>
  <si>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</si>
  <si>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</si>
  <si>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</si>
  <si>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</si>
  <si>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</si>
  <si>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</si>
  <si>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</si>
  <si>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</si>
  <si>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</si>
  <si>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</si>
  <si>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</si>
  <si>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</si>
  <si>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</si>
  <si>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</si>
  <si>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</si>
  <si>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</si>
  <si>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</si>
  <si>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</si>
  <si>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</si>
  <si>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</si>
  <si>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</si>
  <si>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</si>
  <si>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</si>
  <si>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</si>
  <si>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</si>
  <si>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</si>
  <si>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</si>
  <si>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</si>
  <si>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</si>
  <si>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</si>
  <si>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</si>
  <si>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</si>
  <si>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</si>
  <si>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</si>
  <si>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</si>
  <si>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</si>
  <si>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</si>
  <si>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</si>
  <si>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</si>
  <si>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</si>
  <si>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</si>
  <si>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</si>
  <si>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</si>
  <si>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</si>
  <si>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</si>
  <si>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</si>
  <si>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</si>
  <si>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</si>
  <si>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</si>
  <si>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</si>
  <si>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</si>
  <si>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</si>
  <si>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</si>
  <si>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</si>
  <si>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</si>
  <si>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</si>
  <si>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</si>
  <si>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</si>
  <si>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</si>
  <si>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</si>
  <si>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</si>
  <si>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</si>
  <si>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</si>
  <si>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</si>
  <si>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</si>
  <si>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</si>
  <si>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</si>
  <si>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</si>
  <si>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</si>
  <si>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</si>
  <si>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</si>
  <si>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</si>
  <si>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</si>
  <si>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</si>
  <si>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</si>
  <si>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</si>
  <si>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</si>
  <si>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</si>
  <si>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</si>
  <si>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</si>
  <si>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</si>
  <si>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</si>
  <si>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</si>
  <si>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</si>
  <si>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</si>
  <si>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</si>
  <si>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</si>
  <si>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</si>
  <si>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</si>
  <si>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</si>
  <si>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</si>
  <si>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</si>
  <si>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</si>
  <si>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</si>
  <si>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</si>
  <si>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</si>
  <si>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</si>
  <si>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</si>
  <si>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</si>
  <si>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</si>
  <si>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</si>
  <si>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</si>
  <si>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</si>
  <si>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</si>
  <si>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</si>
  <si>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</si>
  <si>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</si>
  <si>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</si>
  <si>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</si>
  <si>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</si>
  <si>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</si>
  <si>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</si>
  <si>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</si>
  <si>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</si>
  <si>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</si>
  <si>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</si>
  <si>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</si>
  <si>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</si>
  <si>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</si>
  <si>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</si>
  <si>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</si>
  <si>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</si>
  <si>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</si>
  <si>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</si>
  <si>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</si>
  <si>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</si>
  <si>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</si>
  <si>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</si>
  <si>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</si>
  <si>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</si>
  <si>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</si>
  <si>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</si>
  <si>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</si>
  <si>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</si>
  <si>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</si>
  <si>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</si>
  <si>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</si>
  <si>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</si>
  <si>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</si>
  <si>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</si>
  <si>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</si>
  <si>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</si>
  <si>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</si>
  <si>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</si>
  <si>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</si>
  <si>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</si>
  <si>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</si>
  <si>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</si>
  <si>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</si>
  <si>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</si>
  <si>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</si>
  <si>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</si>
  <si>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</si>
  <si>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</si>
  <si>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</si>
  <si>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</si>
  <si>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</si>
  <si>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</si>
  <si>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</si>
  <si>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</si>
  <si>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</si>
  <si>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</si>
  <si>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</si>
  <si>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</si>
  <si>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</si>
  <si>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</si>
  <si>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</si>
  <si>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</si>
  <si>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</si>
  <si>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</si>
  <si>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</si>
  <si>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</si>
  <si>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</si>
  <si>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</si>
  <si>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</si>
  <si>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</si>
  <si>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</si>
  <si>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</si>
  <si>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</si>
  <si>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</si>
  <si>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</si>
  <si>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</si>
  <si>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</si>
  <si>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</si>
  <si>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</si>
  <si>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</si>
  <si>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</si>
  <si>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</si>
  <si>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</si>
  <si>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</si>
  <si>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</si>
  <si>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</si>
  <si>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</si>
  <si>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</si>
  <si>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</si>
  <si>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</si>
  <si>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</si>
  <si>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</si>
  <si>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</si>
  <si>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</si>
  <si>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</si>
  <si>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</si>
  <si>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</si>
  <si>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</si>
  <si>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</si>
  <si>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</si>
  <si>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</si>
  <si>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</si>
  <si>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</si>
  <si>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</si>
  <si>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</si>
  <si>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</si>
  <si>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</si>
  <si>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</si>
  <si>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</si>
  <si>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</si>
  <si>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</si>
  <si>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</si>
  <si>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</si>
  <si>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</si>
  <si>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</si>
  <si>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</si>
  <si>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</si>
  <si>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</si>
  <si>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</si>
  <si>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</si>
  <si>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</si>
  <si>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</si>
  <si>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</si>
  <si>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</si>
  <si>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</si>
  <si>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</si>
  <si>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</si>
  <si>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</si>
  <si>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</si>
  <si>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</si>
  <si>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</si>
  <si>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</si>
  <si>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</si>
  <si>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</si>
  <si>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</si>
  <si>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</si>
  <si>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</si>
  <si>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</si>
  <si>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</si>
  <si>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</si>
  <si>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</si>
  <si>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</si>
  <si>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</si>
  <si>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</si>
  <si>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</si>
  <si>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</si>
  <si>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</si>
  <si>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</si>
  <si>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</si>
  <si>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</si>
  <si>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</si>
  <si>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</si>
  <si>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</si>
  <si>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</si>
  <si>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</si>
  <si>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</si>
  <si>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</si>
  <si>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</si>
  <si>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</si>
  <si>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</si>
  <si>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</si>
  <si>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</si>
  <si>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</si>
  <si>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</si>
  <si>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</si>
  <si>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</si>
  <si>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</si>
  <si>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</si>
  <si>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</si>
  <si>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</si>
  <si>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</si>
  <si>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</si>
  <si>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</si>
  <si>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</si>
  <si>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</si>
  <si>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</si>
  <si>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</si>
  <si>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</si>
  <si>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</si>
  <si>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</si>
  <si>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</si>
  <si>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</si>
  <si>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</si>
  <si>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</si>
  <si>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</si>
  <si>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</si>
  <si>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</si>
  <si>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</si>
  <si>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</si>
  <si>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</si>
  <si>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</si>
  <si>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</si>
  <si>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</si>
  <si>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</si>
  <si>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</si>
  <si>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</si>
  <si>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</si>
  <si>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</si>
  <si>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</si>
  <si>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</si>
  <si>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</si>
  <si>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</si>
  <si>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</si>
  <si>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</si>
  <si>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</si>
  <si>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</si>
  <si>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</si>
  <si>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</si>
  <si>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</si>
  <si>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</si>
  <si>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</si>
  <si>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</si>
  <si>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</si>
  <si>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</si>
  <si>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</si>
  <si>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</si>
  <si>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</si>
  <si>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</si>
  <si>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</si>
  <si>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</si>
  <si>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</si>
  <si>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</si>
  <si>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</si>
  <si>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</si>
  <si>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</si>
  <si>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</si>
  <si>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</si>
  <si>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</si>
  <si>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</si>
  <si>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</si>
  <si>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</si>
  <si>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</si>
  <si>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</si>
  <si>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</si>
  <si>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</si>
  <si>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</si>
  <si>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</si>
  <si>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</si>
  <si>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</si>
  <si>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</si>
  <si>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</si>
  <si>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</si>
  <si>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</si>
  <si>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</si>
  <si>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</si>
  <si>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</si>
  <si>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</si>
  <si>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</si>
  <si>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</si>
  <si>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</si>
  <si>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</si>
  <si>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</si>
  <si>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</si>
  <si>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</si>
  <si>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</si>
  <si>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</si>
  <si>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</si>
  <si>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</si>
  <si>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</si>
  <si>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</si>
  <si>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</si>
  <si>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</si>
  <si>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</si>
  <si>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</si>
  <si>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</si>
  <si>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</si>
  <si>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</si>
  <si>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</si>
  <si>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</si>
  <si>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</si>
  <si>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</si>
  <si>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</si>
  <si>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</si>
  <si>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</si>
  <si>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</si>
  <si>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</si>
  <si>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</si>
  <si>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</si>
  <si>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</si>
  <si>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</si>
  <si>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</si>
  <si>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</si>
  <si>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</si>
  <si>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</si>
  <si>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</si>
  <si>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</si>
  <si>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</si>
  <si>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</si>
  <si>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</si>
  <si>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</si>
  <si>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</si>
  <si>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</si>
  <si>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</si>
  <si>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</si>
  <si>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</si>
  <si>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</si>
  <si>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</si>
  <si>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</si>
  <si>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</si>
  <si>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</si>
  <si>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</si>
  <si>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</si>
  <si>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</si>
  <si>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</si>
  <si>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</si>
  <si>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</si>
  <si>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</si>
  <si>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</si>
  <si>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</si>
  <si>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</si>
  <si>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</si>
  <si>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</si>
  <si>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</si>
  <si>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</si>
  <si>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</si>
  <si>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</si>
  <si>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</si>
  <si>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</si>
  <si>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</si>
  <si>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</si>
  <si>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</si>
  <si>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</si>
  <si>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</si>
  <si>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</si>
  <si>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</si>
  <si>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</si>
  <si>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</si>
  <si>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</si>
  <si>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</si>
  <si>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</si>
  <si>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</si>
  <si>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</si>
  <si>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</si>
  <si>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</si>
  <si>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</si>
  <si>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</si>
  <si>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</si>
  <si>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</si>
  <si>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</si>
  <si>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</si>
  <si>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</si>
  <si>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</si>
  <si>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</si>
  <si>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</si>
  <si>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</si>
  <si>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</si>
  <si>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</si>
  <si>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</si>
  <si>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</si>
  <si>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</si>
  <si>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</si>
  <si>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</si>
  <si>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</si>
  <si>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</si>
  <si>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</si>
  <si>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</si>
  <si>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</si>
  <si>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</si>
  <si>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</si>
  <si>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</si>
  <si>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</si>
  <si>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</si>
  <si>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</si>
  <si>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</si>
  <si>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</si>
  <si>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</si>
  <si>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</si>
  <si>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</si>
  <si>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</si>
  <si>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</si>
  <si>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</si>
  <si>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</si>
  <si>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</si>
  <si>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</si>
  <si>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</si>
  <si>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</si>
  <si>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</si>
  <si>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</si>
  <si>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</si>
  <si>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</si>
  <si>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</si>
  <si>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</si>
  <si>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</si>
  <si>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</si>
  <si>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</si>
  <si>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</si>
  <si>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</si>
  <si>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</si>
  <si>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</si>
  <si>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</si>
  <si>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</si>
  <si>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</si>
  <si>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</si>
  <si>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</si>
  <si>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</si>
  <si>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</si>
  <si>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</si>
  <si>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</si>
  <si>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</si>
  <si>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</si>
  <si>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</si>
  <si>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</si>
  <si>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</si>
  <si>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</si>
  <si>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</si>
  <si>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</si>
  <si>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</si>
  <si>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</si>
  <si>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</si>
  <si>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</si>
  <si>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</si>
  <si>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</si>
  <si>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</si>
  <si>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</si>
  <si>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</si>
  <si>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</si>
  <si>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</si>
  <si>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</si>
  <si>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</si>
  <si>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</si>
  <si>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</si>
  <si>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</si>
  <si>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</si>
  <si>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</si>
  <si>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</si>
  <si>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</si>
  <si>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</si>
  <si>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</si>
  <si>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</si>
  <si>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</si>
  <si>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</si>
  <si>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</si>
  <si>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</si>
  <si>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</si>
  <si>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</si>
  <si>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</si>
  <si>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</si>
  <si>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</si>
  <si>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</si>
  <si>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</si>
  <si>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</si>
  <si>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</si>
  <si>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</si>
  <si>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</si>
  <si>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</si>
  <si>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</si>
  <si>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</si>
  <si>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</si>
  <si>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</si>
  <si>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</si>
  <si>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</si>
  <si>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</si>
  <si>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</si>
  <si>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</si>
  <si>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</si>
  <si>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</si>
  <si>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</si>
  <si>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</si>
  <si>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</si>
  <si>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</si>
  <si>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</si>
  <si>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</si>
  <si>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</si>
  <si>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</si>
  <si>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</si>
  <si>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</si>
  <si>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</si>
  <si>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</si>
  <si>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</si>
  <si>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</si>
  <si>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</si>
  <si>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</si>
  <si>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</si>
  <si>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</si>
  <si>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</si>
  <si>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</si>
  <si>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</si>
  <si>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</si>
  <si>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</si>
  <si>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</si>
  <si>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</si>
  <si>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</si>
  <si>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</si>
  <si>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</si>
  <si>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</si>
  <si>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</si>
  <si>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</si>
  <si>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</si>
  <si>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</si>
  <si>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</si>
  <si>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</si>
  <si>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</si>
  <si>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</si>
  <si>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</si>
  <si>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</si>
  <si>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</si>
  <si>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</si>
  <si>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</si>
  <si>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</si>
  <si>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</si>
  <si>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</si>
  <si>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</si>
  <si>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</si>
  <si>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</si>
  <si>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</si>
  <si>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</si>
  <si>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</si>
  <si>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</si>
  <si>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</si>
  <si>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</si>
  <si>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</si>
  <si>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</si>
  <si>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</si>
  <si>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</si>
  <si>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</si>
  <si>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</si>
  <si>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</si>
  <si>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</si>
  <si>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</si>
  <si>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</si>
  <si>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</si>
  <si>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</si>
  <si>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</si>
  <si>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</si>
  <si>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</si>
  <si>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</si>
  <si>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</si>
  <si>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</si>
  <si>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</si>
  <si>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</si>
  <si>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</si>
  <si>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</si>
  <si>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</si>
  <si>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</si>
  <si>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</si>
  <si>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</si>
  <si>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</si>
  <si>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</si>
  <si>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</si>
  <si>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</si>
  <si>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</si>
  <si>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</si>
  <si>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</si>
  <si>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</si>
  <si>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</si>
  <si>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</si>
  <si>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</si>
  <si>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</si>
  <si>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</si>
  <si>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</si>
  <si>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</si>
  <si>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</si>
  <si>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</si>
  <si>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</si>
  <si>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</si>
  <si>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</si>
  <si>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</si>
  <si>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</si>
  <si>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</si>
  <si>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</si>
  <si>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</si>
  <si>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</si>
  <si>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</si>
  <si>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</si>
  <si>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</si>
  <si>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</si>
  <si>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</si>
  <si>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</si>
  <si>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</si>
  <si>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</si>
  <si>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</si>
  <si>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</si>
  <si>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</si>
  <si>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</si>
  <si>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</si>
  <si>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</si>
  <si>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</si>
  <si>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</si>
  <si>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</si>
  <si>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</si>
  <si>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</si>
  <si>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</si>
  <si>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</si>
  <si>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</si>
  <si>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</si>
  <si>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</si>
  <si>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</si>
  <si>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</si>
  <si>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</si>
  <si>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</si>
  <si>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</si>
  <si>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</si>
  <si>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</si>
  <si>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</si>
  <si>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</si>
  <si>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</si>
  <si>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</si>
  <si>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</si>
  <si>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</si>
  <si>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</si>
  <si>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</si>
  <si>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</si>
  <si>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</si>
  <si>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</si>
  <si>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</si>
  <si>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</si>
  <si>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</si>
  <si>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</si>
  <si>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</si>
  <si>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</si>
  <si>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</si>
  <si>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</si>
  <si>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</si>
  <si>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</si>
  <si>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</si>
  <si>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</si>
  <si>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</si>
  <si>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</si>
  <si>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</si>
  <si>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</si>
  <si>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</si>
  <si>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</si>
  <si>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</si>
  <si>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</si>
  <si>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</si>
  <si>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</si>
  <si>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</si>
  <si>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</si>
  <si>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</si>
  <si>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</si>
  <si>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</si>
  <si>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</si>
  <si>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</si>
  <si>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</si>
  <si>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</si>
  <si>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</si>
  <si>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</si>
  <si>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</si>
  <si>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</si>
  <si>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</si>
  <si>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</si>
  <si>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</si>
  <si>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</si>
  <si>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</si>
  <si>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</si>
  <si>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</si>
  <si>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</si>
  <si>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</si>
  <si>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</si>
  <si>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</si>
  <si>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</si>
  <si>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</si>
  <si>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</si>
  <si>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</si>
  <si>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</si>
  <si>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</si>
  <si>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</si>
  <si>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</si>
  <si>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</si>
  <si>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</si>
  <si>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</si>
  <si>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</si>
  <si>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</si>
  <si>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</si>
  <si>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</si>
  <si>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</si>
  <si>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</si>
  <si>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</si>
  <si>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</si>
  <si>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</si>
  <si>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</si>
  <si>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</si>
  <si>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</si>
  <si>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</si>
  <si>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</si>
  <si>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</si>
  <si>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</si>
  <si>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</si>
  <si>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</si>
  <si>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</si>
  <si>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</si>
  <si>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</si>
  <si>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</si>
  <si>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</si>
  <si>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</si>
  <si>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</si>
  <si>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</si>
  <si>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</si>
  <si>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</si>
  <si>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</si>
  <si>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</si>
  <si>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</si>
  <si>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</si>
  <si>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</si>
  <si>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</si>
  <si>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</si>
  <si>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</si>
  <si>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</si>
  <si>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</si>
  <si>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</si>
  <si>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</si>
  <si>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</si>
  <si>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</si>
  <si>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</si>
  <si>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</si>
  <si>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</si>
  <si>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</si>
  <si>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</si>
  <si>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</si>
  <si>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</si>
  <si>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</si>
  <si>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</si>
  <si>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</si>
  <si>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</si>
  <si>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</si>
  <si>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</si>
  <si>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</si>
  <si>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</si>
  <si>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</si>
  <si>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</si>
  <si>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</si>
  <si>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</si>
  <si>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</si>
  <si>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</si>
  <si>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</si>
  <si>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</si>
  <si>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</si>
  <si>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</si>
  <si>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</si>
  <si>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</si>
  <si>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</si>
  <si>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</si>
  <si>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</si>
  <si>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</si>
  <si>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</si>
  <si>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</si>
  <si>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</si>
  <si>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</si>
  <si>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</si>
  <si>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</si>
  <si>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</si>
  <si>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</si>
  <si>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</si>
  <si>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</si>
  <si>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</si>
  <si>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</si>
  <si>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</si>
  <si>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</si>
  <si>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</si>
  <si>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</si>
  <si>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</si>
  <si>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</si>
  <si>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</si>
  <si>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</si>
  <si>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</si>
  <si>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</si>
  <si>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</si>
  <si>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</si>
  <si>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</si>
  <si>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</si>
  <si>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</si>
  <si>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</si>
  <si>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</si>
  <si>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</si>
  <si>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</si>
  <si>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</si>
  <si>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</si>
  <si>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</si>
  <si>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</si>
  <si>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</si>
  <si>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</si>
  <si>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</si>
  <si>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</si>
  <si>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</si>
  <si>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</si>
  <si>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</si>
  <si>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</si>
  <si>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</si>
  <si>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</si>
  <si>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</si>
  <si>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</si>
  <si>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</si>
  <si>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</si>
  <si>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</si>
  <si>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</si>
  <si>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</si>
  <si>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</si>
  <si>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</si>
  <si>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</si>
  <si>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</si>
  <si>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</si>
  <si>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</si>
  <si>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</si>
  <si>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</si>
  <si>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</si>
  <si>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</si>
  <si>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</si>
  <si>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</si>
  <si>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</si>
  <si>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</si>
  <si>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</si>
  <si>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</si>
  <si>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</si>
  <si>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</si>
  <si>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</si>
  <si>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</si>
  <si>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</si>
  <si>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</si>
  <si>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</si>
  <si>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</si>
  <si>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</si>
  <si>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</si>
  <si>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</si>
  <si>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</si>
  <si>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</si>
  <si>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</si>
  <si>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</si>
  <si>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</si>
  <si>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</si>
  <si>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</si>
  <si>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</si>
  <si>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</si>
  <si>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</si>
  <si>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</si>
  <si>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</si>
  <si>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</si>
  <si>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</si>
  <si>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</si>
  <si>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</si>
  <si>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</si>
  <si>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</si>
  <si>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</si>
  <si>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</si>
  <si>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</si>
  <si>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</si>
  <si>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</si>
  <si>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</si>
  <si>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</si>
  <si>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</si>
  <si>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</si>
  <si>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</si>
  <si>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</si>
  <si>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</si>
  <si>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</si>
  <si>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</si>
  <si>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</si>
  <si>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</si>
  <si>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</si>
  <si>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</si>
  <si>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</si>
  <si>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</si>
  <si>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</si>
  <si>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</si>
  <si>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</si>
  <si>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</si>
  <si>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</si>
  <si>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</si>
  <si>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</si>
  <si>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</si>
  <si>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</si>
  <si>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</si>
  <si>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</si>
  <si>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</si>
  <si>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</si>
  <si>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</si>
  <si>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</si>
  <si>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</si>
  <si>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</si>
  <si>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</si>
  <si>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</si>
  <si>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</si>
  <si>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</si>
  <si>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</si>
  <si>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</si>
  <si>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</si>
  <si>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</si>
  <si>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</si>
  <si>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</si>
  <si>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</si>
  <si>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</si>
  <si>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</si>
  <si>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</si>
  <si>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</si>
  <si>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</si>
  <si>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</si>
  <si>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</si>
  <si>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</si>
  <si>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</si>
  <si>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</si>
  <si>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</si>
  <si>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</si>
  <si>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</si>
  <si>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</si>
  <si>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</si>
  <si>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</si>
  <si>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</si>
  <si>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</si>
  <si>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</si>
  <si>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</si>
  <si>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</si>
  <si>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</si>
  <si>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</si>
  <si>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</si>
  <si>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</si>
  <si>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</si>
  <si>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</si>
  <si>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</si>
  <si>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</si>
  <si>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</si>
  <si>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</si>
  <si>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</si>
  <si>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</si>
  <si>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</si>
  <si>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</si>
  <si>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</si>
  <si>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</si>
  <si>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</si>
  <si>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</si>
  <si>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</si>
  <si>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</si>
  <si>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</si>
  <si>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</si>
  <si>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</si>
  <si>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</si>
  <si>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</si>
  <si>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</si>
  <si>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</si>
  <si>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</si>
  <si>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</si>
  <si>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</si>
  <si>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</si>
  <si>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</si>
  <si>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</si>
  <si>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</si>
  <si>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</si>
  <si>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</si>
  <si>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</si>
  <si>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</si>
  <si>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</si>
  <si>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</si>
  <si>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</si>
  <si>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</si>
  <si>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</si>
  <si>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</si>
  <si>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</si>
  <si>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</si>
  <si>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</si>
  <si>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</si>
  <si>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</si>
  <si>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</si>
  <si>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</si>
  <si>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</si>
  <si>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</si>
  <si>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</si>
  <si>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</si>
  <si>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</si>
  <si>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</si>
  <si>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</si>
  <si>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</si>
  <si>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</si>
  <si>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</si>
  <si>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</si>
  <si>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</si>
  <si>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</si>
  <si>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</si>
  <si>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</si>
  <si>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</si>
  <si>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</si>
  <si>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</si>
  <si>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</si>
  <si>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</si>
  <si>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</si>
  <si>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</si>
  <si>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</si>
  <si>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</si>
  <si>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</si>
  <si>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</si>
  <si>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</si>
  <si>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</si>
  <si>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</si>
  <si>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</si>
  <si>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</si>
  <si>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</si>
  <si>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</si>
  <si>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</si>
  <si>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</si>
  <si>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</si>
  <si>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</si>
  <si>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</si>
  <si>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</si>
  <si>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</si>
  <si>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</si>
  <si>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</si>
  <si>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</si>
  <si>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</si>
  <si>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</si>
  <si>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</si>
  <si>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</si>
  <si>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</si>
  <si>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</si>
  <si>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</si>
  <si>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</si>
  <si>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</si>
  <si>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</si>
  <si>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</si>
  <si>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</si>
  <si>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</si>
  <si>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</si>
  <si>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</si>
  <si>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</si>
  <si>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</si>
  <si>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</si>
  <si>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</si>
  <si>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</si>
  <si>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</si>
  <si>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</si>
  <si>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</si>
  <si>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</si>
  <si>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</si>
  <si>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</si>
  <si>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</si>
  <si>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</si>
  <si>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</si>
  <si>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</si>
  <si>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</si>
  <si>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</si>
  <si>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</si>
  <si>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</si>
  <si>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</si>
  <si>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</si>
  <si>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</si>
  <si>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</si>
  <si>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</si>
  <si>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</si>
  <si>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</si>
  <si>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</si>
  <si>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</si>
  <si>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</si>
  <si>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</si>
  <si>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</si>
  <si>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</si>
  <si>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</si>
  <si>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</si>
  <si>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</si>
  <si>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</si>
  <si>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</si>
  <si>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</si>
  <si>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</si>
  <si>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</si>
  <si>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</si>
  <si>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</si>
  <si>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</si>
  <si>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</si>
  <si>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</si>
  <si>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</si>
  <si>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</si>
  <si>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</si>
  <si>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</si>
  <si>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</si>
  <si>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</si>
  <si>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</si>
  <si>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</si>
  <si>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</si>
  <si>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</si>
  <si>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</si>
  <si>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</si>
  <si>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</si>
  <si>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</si>
  <si>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</si>
  <si>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</si>
  <si>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</si>
  <si>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</si>
  <si>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</si>
  <si>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</si>
  <si>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</si>
  <si>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</si>
  <si>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</si>
  <si>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</si>
  <si>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</si>
  <si>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</si>
  <si>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</si>
  <si>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</si>
  <si>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</si>
  <si>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</si>
  <si>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</si>
  <si>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</si>
  <si>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</si>
  <si>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</si>
  <si>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</si>
  <si>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</si>
  <si>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</si>
  <si>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</si>
  <si>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</si>
  <si>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</si>
  <si>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</si>
  <si>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</si>
  <si>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</si>
  <si>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</si>
  <si>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</si>
  <si>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</si>
  <si>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</si>
  <si>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</si>
  <si>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</si>
  <si>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</si>
  <si>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</si>
  <si>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</si>
  <si>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</si>
  <si>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</si>
  <si>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</si>
  <si>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</si>
  <si>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</si>
  <si>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</si>
  <si>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</si>
  <si>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</si>
  <si>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</si>
  <si>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</si>
  <si>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</si>
  <si>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</si>
  <si>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</si>
  <si>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</si>
  <si>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</si>
  <si>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</si>
  <si>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</si>
  <si>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</si>
  <si>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</si>
  <si>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</si>
  <si>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</si>
  <si>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</si>
  <si>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</si>
  <si>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</si>
  <si>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</si>
  <si>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</si>
  <si>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</si>
  <si>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</si>
  <si>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</si>
  <si>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</si>
  <si>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</si>
  <si>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</si>
  <si>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</si>
  <si>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</si>
  <si>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</si>
  <si>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</si>
  <si>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</si>
  <si>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</si>
  <si>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</si>
  <si>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</si>
  <si>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</si>
  <si>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</si>
  <si>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</si>
  <si>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</si>
  <si>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</si>
  <si>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</si>
  <si>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</si>
  <si>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</si>
  <si>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</si>
  <si>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</si>
  <si>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</si>
  <si>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</si>
  <si>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</si>
  <si>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</si>
  <si>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</si>
  <si>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</si>
  <si>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</si>
  <si>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</si>
  <si>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</si>
  <si>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</si>
  <si>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</si>
  <si>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</si>
  <si>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</si>
  <si>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</si>
  <si>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</si>
  <si>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</si>
  <si>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</si>
  <si>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</si>
  <si>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</si>
  <si>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</si>
  <si>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</si>
  <si>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</si>
  <si>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</si>
  <si>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</si>
  <si>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</si>
  <si>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</si>
  <si>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</si>
  <si>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</si>
  <si>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</si>
  <si>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</si>
  <si>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</si>
  <si>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</si>
  <si>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</si>
  <si>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</si>
  <si>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</si>
  <si>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</si>
  <si>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</si>
  <si>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</si>
  <si>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</si>
  <si>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</si>
  <si>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</si>
  <si>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</si>
  <si>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</si>
  <si>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</si>
  <si>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</si>
  <si>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</si>
  <si>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</si>
  <si>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</si>
  <si>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</si>
  <si>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</si>
  <si>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</si>
  <si>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</si>
  <si>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</si>
  <si>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</si>
  <si>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</si>
  <si>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</si>
  <si>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</si>
  <si>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</si>
  <si>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</si>
  <si>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</si>
  <si>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</si>
  <si>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</si>
  <si>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</si>
  <si>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</si>
  <si>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</si>
  <si>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</si>
  <si>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</si>
  <si>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</si>
  <si>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</si>
  <si>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</si>
  <si>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</si>
  <si>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</si>
  <si>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</si>
  <si>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</si>
  <si>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</si>
  <si>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</si>
  <si>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</si>
  <si>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</si>
  <si>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</si>
  <si>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</si>
  <si>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</si>
  <si>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</si>
  <si>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</si>
  <si>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</si>
  <si>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</si>
  <si>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</si>
  <si>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</si>
  <si>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</si>
  <si>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</si>
  <si>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</si>
  <si>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</si>
  <si>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</si>
  <si>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</si>
  <si>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</si>
  <si>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</si>
  <si>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</si>
  <si>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</si>
  <si>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</si>
  <si>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</si>
  <si>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</si>
  <si>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</si>
  <si>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</si>
  <si>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</si>
  <si>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</si>
  <si>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</si>
  <si>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</si>
  <si>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</si>
  <si>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</si>
  <si>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</si>
  <si>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</si>
  <si>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</si>
  <si>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</si>
  <si>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</si>
  <si>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</si>
  <si>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</si>
  <si>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</si>
  <si>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</si>
  <si>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</si>
  <si>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</si>
  <si>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</si>
  <si>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</si>
  <si>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</si>
  <si>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</si>
  <si>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</si>
  <si>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</si>
  <si>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</si>
  <si>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</si>
  <si>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</si>
  <si>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</si>
  <si>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</si>
  <si>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</si>
  <si>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</si>
  <si>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</si>
  <si>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</si>
  <si>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</si>
  <si>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</si>
  <si>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</si>
  <si>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</si>
  <si>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</si>
  <si>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</si>
  <si>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</si>
  <si>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</si>
  <si>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</si>
  <si>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</si>
  <si>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</si>
  <si>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</si>
  <si>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</si>
  <si>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</si>
  <si>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</si>
  <si>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</si>
  <si>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</si>
  <si>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</si>
  <si>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</si>
  <si>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</si>
  <si>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</si>
  <si>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</si>
  <si>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</si>
  <si>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</si>
  <si>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</si>
  <si>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</si>
  <si>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</si>
  <si>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</si>
  <si>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</si>
  <si>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</si>
  <si>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</si>
  <si>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</si>
  <si>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</si>
  <si>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</si>
  <si>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</si>
  <si>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</si>
  <si>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</si>
  <si>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</si>
  <si>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</si>
  <si>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</si>
  <si>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</si>
  <si>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</si>
  <si>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</si>
  <si>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</si>
  <si>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</si>
  <si>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</si>
  <si>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</si>
  <si>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</si>
  <si>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</si>
  <si>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</si>
  <si>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</si>
  <si>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</si>
  <si>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</si>
  <si>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</si>
  <si>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</si>
  <si>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</si>
  <si>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</si>
  <si>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</si>
  <si>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</si>
  <si>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</si>
  <si>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</si>
  <si>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</si>
  <si>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</si>
  <si>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</si>
  <si>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</si>
  <si>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</si>
  <si>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</si>
  <si>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</si>
  <si>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</si>
  <si>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</si>
  <si>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</si>
  <si>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</si>
  <si>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</si>
  <si>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</si>
  <si>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</si>
  <si>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</si>
  <si>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</si>
  <si>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</si>
  <si>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</si>
  <si>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</si>
  <si>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</si>
  <si>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</si>
  <si>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</si>
  <si>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</si>
  <si>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</si>
  <si>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</si>
  <si>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</si>
  <si>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</si>
  <si>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</si>
  <si>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</si>
  <si>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</si>
  <si>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</si>
  <si>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</si>
  <si>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</si>
  <si>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</si>
  <si>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</si>
  <si>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</si>
  <si>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</si>
  <si>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</si>
  <si>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</si>
  <si>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</si>
  <si>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</si>
  <si>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</si>
  <si>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</si>
  <si>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</si>
  <si>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</si>
  <si>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</si>
  <si>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</si>
  <si>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</si>
  <si>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</si>
  <si>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</si>
  <si>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</si>
  <si>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</si>
  <si>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</si>
  <si>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</si>
  <si>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</si>
  <si>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</si>
  <si>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</si>
  <si>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</si>
  <si>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</si>
  <si>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</si>
  <si>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</si>
  <si>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</si>
  <si>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</si>
  <si>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</si>
  <si>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</si>
  <si>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</si>
  <si>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</si>
  <si>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</si>
  <si>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</si>
  <si>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</si>
  <si>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</si>
  <si>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</si>
  <si>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</si>
  <si>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</si>
  <si>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</si>
  <si>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</si>
  <si>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</si>
  <si>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</si>
  <si>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</si>
  <si>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</si>
  <si>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</si>
  <si>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</si>
  <si>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</si>
  <si>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</si>
  <si>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</si>
  <si>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</si>
  <si>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</si>
  <si>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</si>
  <si>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</si>
  <si>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</si>
  <si>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</si>
  <si>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</si>
  <si>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</si>
  <si>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</si>
  <si>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</si>
  <si>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</si>
  <si>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</si>
  <si>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</si>
  <si>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</si>
  <si>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</si>
  <si>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</si>
  <si>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</si>
  <si>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</si>
  <si>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</si>
  <si>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</si>
  <si>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</si>
  <si>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</si>
  <si>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</si>
  <si>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</si>
  <si>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</si>
  <si>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</si>
  <si>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</si>
  <si>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</si>
  <si>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</si>
  <si>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</si>
  <si>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</si>
  <si>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</si>
  <si>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</si>
  <si>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</si>
  <si>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</si>
  <si>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</si>
  <si>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</si>
  <si>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</si>
  <si>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</si>
  <si>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</si>
  <si>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</si>
  <si>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</si>
  <si>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</si>
  <si>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</si>
  <si>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</si>
  <si>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</si>
  <si>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</si>
  <si>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</si>
  <si>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</si>
  <si>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</si>
  <si>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</si>
  <si>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</si>
  <si>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</si>
  <si>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</si>
  <si>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</si>
  <si>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</si>
  <si>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</si>
  <si>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</si>
  <si>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</si>
  <si>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</si>
  <si>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</si>
  <si>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</si>
  <si>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</si>
  <si>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</si>
  <si>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</si>
  <si>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</si>
  <si>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</si>
  <si>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</si>
  <si>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</si>
  <si>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</si>
  <si>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</si>
  <si>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</si>
  <si>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</si>
  <si>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</si>
  <si>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</si>
  <si>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</si>
  <si>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</si>
  <si>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</si>
  <si>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</si>
  <si>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</si>
  <si>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</si>
  <si>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</si>
  <si>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</si>
  <si>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</si>
  <si>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</si>
  <si>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</si>
  <si>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</si>
  <si>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</si>
  <si>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</si>
  <si>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</si>
  <si>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</si>
  <si>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</si>
  <si>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</si>
  <si>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</si>
  <si>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</si>
  <si>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</si>
  <si>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</si>
  <si>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</si>
  <si>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</si>
  <si>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</si>
  <si>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</si>
  <si>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</si>
  <si>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</si>
  <si>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</si>
  <si>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</si>
  <si>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</si>
  <si>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</si>
  <si>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</si>
  <si>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</si>
  <si>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</si>
  <si>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</si>
  <si>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</si>
  <si>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</si>
  <si>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</si>
  <si>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</si>
  <si>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</si>
  <si>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</si>
  <si>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</si>
  <si>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</si>
  <si>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</si>
  <si>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</si>
  <si>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</si>
  <si>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</si>
  <si>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</si>
  <si>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</si>
  <si>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</si>
  <si>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</si>
  <si>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</si>
  <si>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</si>
  <si>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</si>
  <si>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</si>
  <si>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</si>
  <si>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</si>
  <si>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</si>
  <si>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</si>
  <si>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</si>
  <si>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</si>
  <si>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</si>
  <si>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</si>
  <si>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</si>
  <si>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</si>
  <si>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</si>
  <si>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</si>
  <si>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</si>
  <si>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</si>
  <si>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</si>
  <si>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</si>
  <si>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</si>
  <si>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</si>
  <si>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</si>
  <si>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</si>
  <si>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</si>
  <si>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</si>
  <si>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</si>
  <si>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</si>
  <si>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</si>
  <si>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</si>
  <si>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</si>
  <si>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</si>
  <si>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</si>
  <si>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</si>
  <si>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</si>
  <si>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</si>
  <si>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</si>
  <si>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</si>
  <si>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</si>
  <si>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</si>
  <si>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</si>
  <si>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</si>
  <si>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</si>
  <si>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</si>
  <si>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</si>
  <si>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</si>
  <si>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</si>
  <si>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</si>
  <si>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</si>
  <si>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</si>
  <si>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</si>
  <si>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</si>
  <si>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</si>
  <si>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</si>
  <si>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</si>
  <si>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</si>
  <si>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</si>
  <si>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</si>
  <si>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</si>
  <si>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</si>
  <si>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</si>
  <si>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</si>
  <si>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</si>
  <si>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</si>
  <si>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</si>
  <si>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</si>
  <si>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</si>
  <si>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</si>
  <si>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</si>
  <si>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</si>
  <si>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</si>
  <si>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</si>
  <si>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</si>
  <si>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</si>
  <si>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</si>
  <si>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</si>
  <si>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</si>
  <si>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</si>
  <si>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</si>
  <si>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</si>
  <si>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</si>
  <si>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</si>
  <si>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</si>
  <si>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</si>
  <si>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</si>
  <si>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</si>
  <si>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</si>
  <si>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</si>
  <si>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</si>
  <si>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</si>
  <si>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</si>
  <si>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</si>
  <si>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</si>
  <si>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</si>
  <si>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</si>
  <si>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</si>
  <si>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</si>
  <si>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</si>
  <si>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</si>
  <si>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</si>
  <si>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</si>
  <si>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</si>
  <si>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</si>
  <si>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</si>
  <si>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</si>
  <si>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</si>
  <si>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</si>
  <si>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</si>
  <si>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</si>
  <si>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</si>
  <si>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</si>
  <si>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</si>
  <si>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</si>
  <si>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</si>
  <si>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</si>
  <si>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</si>
  <si>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</si>
  <si>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</si>
  <si>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</si>
  <si>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</si>
  <si>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</si>
  <si>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</si>
  <si>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</si>
  <si>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</si>
  <si>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</si>
  <si>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</si>
  <si>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</si>
  <si>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</si>
  <si>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</si>
  <si>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</si>
  <si>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</si>
  <si>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</si>
  <si>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</si>
  <si>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</si>
  <si>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</si>
  <si>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</si>
  <si>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</si>
  <si>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</si>
  <si>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</si>
  <si>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</si>
  <si>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</si>
  <si>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</si>
  <si>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</si>
  <si>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</si>
  <si>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</si>
  <si>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</si>
  <si>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</si>
  <si>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</si>
  <si>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</si>
  <si>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</si>
  <si>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</si>
  <si>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</si>
  <si>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</si>
  <si>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</si>
  <si>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</si>
  <si>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</si>
  <si>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</si>
  <si>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</si>
  <si>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</si>
  <si>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</si>
  <si>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</si>
  <si>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</si>
  <si>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</si>
  <si>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</si>
  <si>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</si>
  <si>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</si>
  <si>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</si>
  <si>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</si>
  <si>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</si>
  <si>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</si>
  <si>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</si>
  <si>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</si>
  <si>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</si>
  <si>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</si>
  <si>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</si>
  <si>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</si>
  <si>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</si>
  <si>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</si>
  <si>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</si>
  <si>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</si>
  <si>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</si>
  <si>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</si>
  <si>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</si>
  <si>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</si>
  <si>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</si>
  <si>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</si>
  <si>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</si>
  <si>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</si>
  <si>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</si>
  <si>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</si>
  <si>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</si>
  <si>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</si>
  <si>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</si>
  <si>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</si>
  <si>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</si>
  <si>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</si>
  <si>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</si>
  <si>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</si>
  <si>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</si>
  <si>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</si>
  <si>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</si>
  <si>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</si>
  <si>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</si>
  <si>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</si>
  <si>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</si>
  <si>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</si>
  <si>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</si>
  <si>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</si>
  <si>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</si>
  <si>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</si>
  <si>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</si>
  <si>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</si>
  <si>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</si>
  <si>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</si>
  <si>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</si>
  <si>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</si>
  <si>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</si>
  <si>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</si>
  <si>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</si>
  <si>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</si>
  <si>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</si>
  <si>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</si>
  <si>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</si>
  <si>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</si>
  <si>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</si>
  <si>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</si>
  <si>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</si>
  <si>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</si>
  <si>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</si>
  <si>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</si>
  <si>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</si>
  <si>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</si>
  <si>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</si>
  <si>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</si>
  <si>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</si>
  <si>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</si>
  <si>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</si>
  <si>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</si>
  <si>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</si>
  <si>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</si>
  <si>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</si>
  <si>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</si>
  <si>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</si>
  <si>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</si>
  <si>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</si>
  <si>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</si>
  <si>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</si>
  <si>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</si>
  <si>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</si>
  <si>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</si>
  <si>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</si>
  <si>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</si>
  <si>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</si>
  <si>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</si>
  <si>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</si>
  <si>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</si>
  <si>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</si>
  <si>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</si>
  <si>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</si>
  <si>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</si>
  <si>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</si>
  <si>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</si>
  <si>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</si>
  <si>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</si>
  <si>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</si>
  <si>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</si>
  <si>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</si>
  <si>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</si>
  <si>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</si>
  <si>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</si>
  <si>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</si>
  <si>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</si>
  <si>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</si>
  <si>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</si>
  <si>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</si>
  <si>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</si>
  <si>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</si>
  <si>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</si>
  <si>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</si>
  <si>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</si>
  <si>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</si>
  <si>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</si>
  <si>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</si>
  <si>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</si>
  <si>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</si>
  <si>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</si>
  <si>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</si>
  <si>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</si>
  <si>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</si>
  <si>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</si>
  <si>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</si>
  <si>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</si>
  <si>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</si>
  <si>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</si>
  <si>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</si>
  <si>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</si>
  <si>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</si>
  <si>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</si>
  <si>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</si>
  <si>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</si>
  <si>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</si>
  <si>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</si>
  <si>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</si>
  <si>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</si>
  <si>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</si>
  <si>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</si>
  <si>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</si>
  <si>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</si>
  <si>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</si>
  <si>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</si>
  <si>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</si>
  <si>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</si>
  <si>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</si>
  <si>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</si>
  <si>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</si>
  <si>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</si>
  <si>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</si>
  <si>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</si>
  <si>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</si>
  <si>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</si>
  <si>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</si>
  <si>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</si>
  <si>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</si>
  <si>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</si>
  <si>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</si>
  <si>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</si>
  <si>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</si>
  <si>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</si>
  <si>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</si>
  <si>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</si>
  <si>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</si>
  <si>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</si>
  <si>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</si>
  <si>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</si>
  <si>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</si>
  <si>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</si>
  <si>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</si>
  <si>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</si>
  <si>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</si>
  <si>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</si>
  <si>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</si>
  <si>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</si>
  <si>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</si>
  <si>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</si>
  <si>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</si>
  <si>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</si>
  <si>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</si>
  <si>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</si>
  <si>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</si>
  <si>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</si>
  <si>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</si>
  <si>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</si>
  <si>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</si>
  <si>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</si>
  <si>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</si>
  <si>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</si>
  <si>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</si>
  <si>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</si>
  <si>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</si>
  <si>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</si>
  <si>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</si>
  <si>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</si>
  <si>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</si>
  <si>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</si>
  <si>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</si>
  <si>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</si>
  <si>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</si>
  <si>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</si>
  <si>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</si>
  <si>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</si>
  <si>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</si>
  <si>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</si>
  <si>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</si>
  <si>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</si>
  <si>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</si>
  <si>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</si>
  <si>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</si>
  <si>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</si>
  <si>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</si>
  <si>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</si>
  <si>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</si>
  <si>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</si>
  <si>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</si>
  <si>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</si>
  <si>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</si>
  <si>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</si>
  <si>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</si>
  <si>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</si>
  <si>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</si>
  <si>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</si>
  <si>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</si>
  <si>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</si>
  <si>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</si>
  <si>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</si>
  <si>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</si>
  <si>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</si>
  <si>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</si>
  <si>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</si>
  <si>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</si>
  <si>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</si>
  <si>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</si>
  <si>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</si>
  <si>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</si>
  <si>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</si>
  <si>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</si>
  <si>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</si>
  <si>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</si>
  <si>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</si>
  <si>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</si>
  <si>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</si>
  <si>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</si>
  <si>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</si>
  <si>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</si>
  <si>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</si>
  <si>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</si>
  <si>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</si>
  <si>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</si>
  <si>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</si>
  <si>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</si>
  <si>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</si>
  <si>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</si>
  <si>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</si>
  <si>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</si>
  <si>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</si>
  <si>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</si>
  <si>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</si>
  <si>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</si>
  <si>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</si>
  <si>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</si>
  <si>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</si>
  <si>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</si>
  <si>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</si>
  <si>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</si>
  <si>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</si>
  <si>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</si>
  <si>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</si>
  <si>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</si>
  <si>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</si>
  <si>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</si>
  <si>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</si>
  <si>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</si>
  <si>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</si>
  <si>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</si>
  <si>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</si>
  <si>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</si>
  <si>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</si>
  <si>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</si>
  <si>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</si>
  <si>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</si>
  <si>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</si>
  <si>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</si>
  <si>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</si>
  <si>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</si>
  <si>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</si>
  <si>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</si>
  <si>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</si>
  <si>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</si>
  <si>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</si>
  <si>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</si>
  <si>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</si>
  <si>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</si>
  <si>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</si>
  <si>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</si>
  <si>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</si>
  <si>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</si>
  <si>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</si>
  <si>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</si>
  <si>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</si>
  <si>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</si>
  <si>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</si>
  <si>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</si>
  <si>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</si>
  <si>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</si>
  <si>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</si>
  <si>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</si>
  <si>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</si>
  <si>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</si>
  <si>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</si>
  <si>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</si>
  <si>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</si>
  <si>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</si>
  <si>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</si>
  <si>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</si>
  <si>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</si>
  <si>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</si>
  <si>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</si>
  <si>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</si>
  <si>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</si>
  <si>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</si>
  <si>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</si>
  <si>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</si>
  <si>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</si>
  <si>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</si>
  <si>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</si>
  <si>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</si>
  <si>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</si>
  <si>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</si>
  <si>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</si>
  <si>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</si>
  <si>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</si>
  <si>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</si>
  <si>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</si>
  <si>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</si>
  <si>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</si>
  <si>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</si>
  <si>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</si>
  <si>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</si>
  <si>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</si>
  <si>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</si>
  <si>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</si>
  <si>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</si>
  <si>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</si>
  <si>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</si>
  <si>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</si>
  <si>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</si>
  <si>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</si>
  <si>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</si>
  <si>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</si>
  <si>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</si>
  <si>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</si>
  <si>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</si>
  <si>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</si>
  <si>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</si>
  <si>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</si>
  <si>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</si>
  <si>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</si>
  <si>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</si>
  <si>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</si>
  <si>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</si>
  <si>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</si>
  <si>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</si>
  <si>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</si>
  <si>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</si>
  <si>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</si>
  <si>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</si>
  <si>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</si>
  <si>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</si>
  <si>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</si>
  <si>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</si>
  <si>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</si>
  <si>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</si>
  <si>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</si>
  <si>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</si>
  <si>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</si>
  <si>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</si>
  <si>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</si>
  <si>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</si>
  <si>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</si>
  <si>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</si>
  <si>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</si>
  <si>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</si>
  <si>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</si>
  <si>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</si>
  <si>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</si>
  <si>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</si>
  <si>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</si>
  <si>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</si>
  <si>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</si>
  <si>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</si>
  <si>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</si>
  <si>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</si>
  <si>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</si>
  <si>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</si>
  <si>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</si>
  <si>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</si>
  <si>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</si>
  <si>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</si>
  <si>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</si>
  <si>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</si>
  <si>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</si>
  <si>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</si>
  <si>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</si>
  <si>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</si>
  <si>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</si>
  <si>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</si>
  <si>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</si>
  <si>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</si>
  <si>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</si>
  <si>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</si>
  <si>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</si>
  <si>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</si>
  <si>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</si>
  <si>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</si>
  <si>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</si>
  <si>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</si>
  <si>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</si>
  <si>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</si>
  <si>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</si>
  <si>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</si>
  <si>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</si>
  <si>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</si>
  <si>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</si>
  <si>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</si>
  <si>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</si>
  <si>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</si>
  <si>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</si>
  <si>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</si>
  <si>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</si>
  <si>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</si>
  <si>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</si>
  <si>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</si>
  <si>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</si>
  <si>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</si>
  <si>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</si>
  <si>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</si>
  <si>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</si>
  <si>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</si>
  <si>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</si>
  <si>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</si>
  <si>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</si>
  <si>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</si>
  <si>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</si>
  <si>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</si>
  <si>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</si>
  <si>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</si>
  <si>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</si>
  <si>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</si>
  <si>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</si>
  <si>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</si>
  <si>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</si>
  <si>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</si>
  <si>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</si>
  <si>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</si>
  <si>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</si>
  <si>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</si>
  <si>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</si>
  <si>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</si>
  <si>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</si>
  <si>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</si>
  <si>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</si>
  <si>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</si>
  <si>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</si>
  <si>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</si>
  <si>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</si>
  <si>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</si>
  <si>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</si>
  <si>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</si>
  <si>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</si>
  <si>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</si>
  <si>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</si>
  <si>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</si>
  <si>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</si>
  <si>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</si>
  <si>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</si>
  <si>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</si>
  <si>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</si>
  <si>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</si>
  <si>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</si>
  <si>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</si>
  <si>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</si>
  <si>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</si>
  <si>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</si>
  <si>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</si>
  <si>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</si>
  <si>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</si>
  <si>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</si>
  <si>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</si>
  <si>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</si>
  <si>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</si>
  <si>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</si>
  <si>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</si>
  <si>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</si>
  <si>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</si>
  <si>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</si>
  <si>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</si>
  <si>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</si>
  <si>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</si>
  <si>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</si>
  <si>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</si>
  <si>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</si>
  <si>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</si>
  <si>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</si>
  <si>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</si>
  <si>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</si>
  <si>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</si>
  <si>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</si>
  <si>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</si>
  <si>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</si>
  <si>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</si>
  <si>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</si>
  <si>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</si>
  <si>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</si>
  <si>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</si>
  <si>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</si>
  <si>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</si>
  <si>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</si>
  <si>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</si>
  <si>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</si>
  <si>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</si>
  <si>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</si>
  <si>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</si>
  <si>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</si>
  <si>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</si>
  <si>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</si>
  <si>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</si>
  <si>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</si>
  <si>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</si>
  <si>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</si>
  <si>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</si>
  <si>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</si>
  <si>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</si>
  <si>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</si>
  <si>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</si>
  <si>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</si>
  <si>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</si>
  <si>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</si>
  <si>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</si>
  <si>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</si>
  <si>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</si>
  <si>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</si>
  <si>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</si>
  <si>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</si>
  <si>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</si>
  <si>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</si>
  <si>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</si>
  <si>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</si>
  <si>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</si>
  <si>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</si>
  <si>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</si>
  <si>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</si>
  <si>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</si>
  <si>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</si>
  <si>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</si>
  <si>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</si>
  <si>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</si>
  <si>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</si>
  <si>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</si>
  <si>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</si>
  <si>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</si>
  <si>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</si>
  <si>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</si>
  <si>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</si>
  <si>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</si>
  <si>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</si>
  <si>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</si>
  <si>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</si>
  <si>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</si>
  <si>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</si>
  <si>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</si>
  <si>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</si>
  <si>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</si>
  <si>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</si>
  <si>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</si>
  <si>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</si>
  <si>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</si>
  <si>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</si>
  <si>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</si>
  <si>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</si>
  <si>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</si>
  <si>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</si>
  <si>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</si>
  <si>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</si>
  <si>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</si>
  <si>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</si>
  <si>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</si>
  <si>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</si>
  <si>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</si>
  <si>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</si>
  <si>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</si>
  <si>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</si>
  <si>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</si>
  <si>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</si>
  <si>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</si>
  <si>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</si>
  <si>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</si>
  <si>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</si>
  <si>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</si>
  <si>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</si>
  <si>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</si>
  <si>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</si>
  <si>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</si>
  <si>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</si>
  <si>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</si>
  <si>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</si>
  <si>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</si>
  <si>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</si>
  <si>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</si>
  <si>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</si>
  <si>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</si>
  <si>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</si>
  <si>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</si>
  <si>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</si>
  <si>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</si>
  <si>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</si>
  <si>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</si>
  <si>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</si>
  <si>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</si>
  <si>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</si>
  <si>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</si>
  <si>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</si>
  <si>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</si>
  <si>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</si>
  <si>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</si>
  <si>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</si>
  <si>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</si>
  <si>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</si>
  <si>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</si>
  <si>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</si>
  <si>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</si>
  <si>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</si>
  <si>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</si>
  <si>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</si>
  <si>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</si>
  <si>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</si>
  <si>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</si>
  <si>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</si>
  <si>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</si>
  <si>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</si>
  <si>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</si>
  <si>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</si>
  <si>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</si>
  <si>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</si>
  <si>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</si>
  <si>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</si>
  <si>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</si>
  <si>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</si>
  <si>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</si>
  <si>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</si>
  <si>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</si>
  <si>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</si>
  <si>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</si>
  <si>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</si>
  <si>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</si>
  <si>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</si>
  <si>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</si>
  <si>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</si>
  <si>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</si>
  <si>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</si>
  <si>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</si>
  <si>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</si>
  <si>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</si>
  <si>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</si>
  <si>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</si>
  <si>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</si>
  <si>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</si>
  <si>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</si>
  <si>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</si>
  <si>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</si>
  <si>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</si>
  <si>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</si>
  <si>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</si>
  <si>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</si>
  <si>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</si>
  <si>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</si>
  <si>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</si>
  <si>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</si>
  <si>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</si>
  <si>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</si>
  <si>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</si>
  <si>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</si>
  <si>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</si>
  <si>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</si>
  <si>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</si>
  <si>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</si>
  <si>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</si>
  <si>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</si>
  <si>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</si>
  <si>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</si>
  <si>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</si>
  <si>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</si>
  <si>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</si>
  <si>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</si>
  <si>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</si>
  <si>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</si>
  <si>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</si>
  <si>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</si>
  <si>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</si>
  <si>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</si>
  <si>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</si>
  <si>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</si>
  <si>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</si>
  <si>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</si>
  <si>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</si>
  <si>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</si>
  <si>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</si>
  <si>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</si>
  <si>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</si>
  <si>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</si>
  <si>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</si>
  <si>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</si>
  <si>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</si>
  <si>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</si>
  <si>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</si>
  <si>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</si>
  <si>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</si>
  <si>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</si>
  <si>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</si>
  <si>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</si>
  <si>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</si>
  <si>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</si>
  <si>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</si>
  <si>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</si>
  <si>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</si>
  <si>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</si>
  <si>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</si>
  <si>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</si>
  <si>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</si>
  <si>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</si>
  <si>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</si>
  <si>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</si>
  <si>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</si>
  <si>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</si>
  <si>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</si>
  <si>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</si>
  <si>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</si>
  <si>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</si>
  <si>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</si>
  <si>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</si>
  <si>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</si>
  <si>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</si>
  <si>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</si>
  <si>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</si>
  <si>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</si>
  <si>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</si>
  <si>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</si>
  <si>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</si>
  <si>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</si>
  <si>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</si>
  <si>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</si>
  <si>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</si>
  <si>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</si>
  <si>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</si>
  <si>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</si>
  <si>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</si>
  <si>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</si>
  <si>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</si>
  <si>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</si>
  <si>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</si>
  <si>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</si>
  <si>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</si>
  <si>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</si>
  <si>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</si>
  <si>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</si>
  <si>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</si>
  <si>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</si>
  <si>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</si>
  <si>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</si>
  <si>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</si>
  <si>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</si>
  <si>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</si>
  <si>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</si>
  <si>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</si>
  <si>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</si>
  <si>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</si>
  <si>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</si>
  <si>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</si>
  <si>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</si>
  <si>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</si>
  <si>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</si>
  <si>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</si>
  <si>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</si>
  <si>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</si>
  <si>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</si>
  <si>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</si>
  <si>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</si>
  <si>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</si>
  <si>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</si>
  <si>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</si>
  <si>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</si>
  <si>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</si>
  <si>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</si>
  <si>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</si>
  <si>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</si>
  <si>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</si>
  <si>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</si>
  <si>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</si>
  <si>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</si>
  <si>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</si>
  <si>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</si>
  <si>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</si>
  <si>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</si>
  <si>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</si>
  <si>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</si>
  <si>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</si>
  <si>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</si>
  <si>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</si>
  <si>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</si>
  <si>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</si>
  <si>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</si>
  <si>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</si>
  <si>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</si>
  <si>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</si>
  <si>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</si>
  <si>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</si>
  <si>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</si>
  <si>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</si>
  <si>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</si>
  <si>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</si>
  <si>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</si>
  <si>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</si>
  <si>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</si>
  <si>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</si>
  <si>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</si>
  <si>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</si>
  <si>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</si>
  <si>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</si>
  <si>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</si>
  <si>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</si>
  <si>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</si>
  <si>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</si>
  <si>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</si>
  <si>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</si>
  <si>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</si>
  <si>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</si>
  <si>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</si>
  <si>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</si>
  <si>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</si>
  <si>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</si>
  <si>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</si>
  <si>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</si>
  <si>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</si>
  <si>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</si>
  <si>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</si>
  <si>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</si>
  <si>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</si>
  <si>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</si>
  <si>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</si>
  <si>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</si>
  <si>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</si>
  <si>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</si>
  <si>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</si>
  <si>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</si>
  <si>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</si>
  <si>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</si>
  <si>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</si>
  <si>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</si>
  <si>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</si>
  <si>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</si>
  <si>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</si>
  <si>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</si>
  <si>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</si>
  <si>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</si>
  <si>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</si>
  <si>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</si>
  <si>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</si>
  <si>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</si>
  <si>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</si>
  <si>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</si>
  <si>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</si>
  <si>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</si>
  <si>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</si>
  <si>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</si>
  <si>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</si>
  <si>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</si>
  <si>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</si>
  <si>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</si>
  <si>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</si>
  <si>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</si>
  <si>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</si>
  <si>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</si>
  <si>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</si>
  <si>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</si>
  <si>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</si>
  <si>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</si>
  <si>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</si>
  <si>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</si>
  <si>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</si>
  <si>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</si>
  <si>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</si>
  <si>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</si>
  <si>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</si>
  <si>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</si>
  <si>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</si>
  <si>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</si>
  <si>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</si>
  <si>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</si>
  <si>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</si>
  <si>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</si>
  <si>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</si>
  <si>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</si>
  <si>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</si>
  <si>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</si>
  <si>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</si>
  <si>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</si>
  <si>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</si>
  <si>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</si>
  <si>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</si>
  <si>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</si>
  <si>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</si>
  <si>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</si>
  <si>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</si>
  <si>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</si>
  <si>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</si>
  <si>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</si>
  <si>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</si>
  <si>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</si>
  <si>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</si>
  <si>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</si>
  <si>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</si>
  <si>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</si>
  <si>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</si>
  <si>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</si>
  <si>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</si>
  <si>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</si>
  <si>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</si>
  <si>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</si>
  <si>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</si>
  <si>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</si>
  <si>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</si>
  <si>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</si>
  <si>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</si>
  <si>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</si>
  <si>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</si>
  <si>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</si>
  <si>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</si>
  <si>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</si>
  <si>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</si>
  <si>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</si>
  <si>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</si>
  <si>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</si>
  <si>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</si>
  <si>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</si>
  <si>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</si>
  <si>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</si>
  <si>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</si>
  <si>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</si>
  <si>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</si>
  <si>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</si>
  <si>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</si>
  <si>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</si>
  <si>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</si>
  <si>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</si>
  <si>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</si>
  <si>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</si>
  <si>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</si>
  <si>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</si>
  <si>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</si>
  <si>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</si>
  <si>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</si>
  <si>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</si>
  <si>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</si>
  <si>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</si>
  <si>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</si>
  <si>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</si>
  <si>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</si>
  <si>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</si>
  <si>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</si>
  <si>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</si>
  <si>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</si>
  <si>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</si>
  <si>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</si>
  <si>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</si>
  <si>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</si>
  <si>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</si>
  <si>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</si>
  <si>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</si>
  <si>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</si>
  <si>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</si>
  <si>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</si>
  <si>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</si>
  <si>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</si>
  <si>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</si>
  <si>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</si>
  <si>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</si>
  <si>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</si>
  <si>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</si>
  <si>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</si>
  <si>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</si>
  <si>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</si>
  <si>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</si>
  <si>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</si>
  <si>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</si>
  <si>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</si>
  <si>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</si>
  <si>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</si>
  <si>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</si>
  <si>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</si>
  <si>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</si>
  <si>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</si>
  <si>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</si>
  <si>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</si>
  <si>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</si>
  <si>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</si>
  <si>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</si>
  <si>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</si>
  <si>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</si>
  <si>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</si>
  <si>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</si>
  <si>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</si>
  <si>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</si>
  <si>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</si>
  <si>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</si>
  <si>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</si>
  <si>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</si>
  <si>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</si>
  <si>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</si>
  <si>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</si>
  <si>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</si>
  <si>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</si>
  <si>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</si>
  <si>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</si>
  <si>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</si>
  <si>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</si>
  <si>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</si>
  <si>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</si>
  <si>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</si>
  <si>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</si>
  <si>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</si>
  <si>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</si>
  <si>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</si>
  <si>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</si>
  <si>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</si>
  <si>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</si>
  <si>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</si>
  <si>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</si>
  <si>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</si>
  <si>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</si>
  <si>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</si>
  <si>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</si>
  <si>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</si>
  <si>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</si>
  <si>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</si>
  <si>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</si>
  <si>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</si>
  <si>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</si>
  <si>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</si>
  <si>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</si>
  <si>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</si>
  <si>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</si>
  <si>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</si>
  <si>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</si>
  <si>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</si>
  <si>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</si>
  <si>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</si>
  <si>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</si>
  <si>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</si>
  <si>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</si>
  <si>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</si>
  <si>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</si>
  <si>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</si>
  <si>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</si>
  <si>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</si>
  <si>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</si>
  <si>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</si>
  <si>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</si>
  <si>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</si>
  <si>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</si>
  <si>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</si>
  <si>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</si>
  <si>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</si>
  <si>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</si>
  <si>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</si>
  <si>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</si>
  <si>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</si>
  <si>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</si>
  <si>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</si>
  <si>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</si>
  <si>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</si>
  <si>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</si>
  <si>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</si>
  <si>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</si>
  <si>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</si>
  <si>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</si>
  <si>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</si>
  <si>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</si>
  <si>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</si>
  <si>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</si>
  <si>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</si>
  <si>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</si>
  <si>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</si>
  <si>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</si>
  <si>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</si>
  <si>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</si>
  <si>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</si>
  <si>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</si>
  <si>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</si>
  <si>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</si>
  <si>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</si>
  <si>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</si>
  <si>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</si>
  <si>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</si>
  <si>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</si>
  <si>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</si>
  <si>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</si>
  <si>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</si>
  <si>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</si>
  <si>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</si>
  <si>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</si>
  <si>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</si>
  <si>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</si>
  <si>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</si>
  <si>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</si>
  <si>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</si>
  <si>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</si>
  <si>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</si>
  <si>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</si>
  <si>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</si>
  <si>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</si>
  <si>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</si>
  <si>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</si>
  <si>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</si>
  <si>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</si>
  <si>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</si>
  <si>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</si>
  <si>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</si>
  <si>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</si>
  <si>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</si>
  <si>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</si>
  <si>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</si>
  <si>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</si>
  <si>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</si>
  <si>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</si>
  <si>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</si>
  <si>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</si>
  <si>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</si>
  <si>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</si>
  <si>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</si>
  <si>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</si>
  <si>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</si>
  <si>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</si>
  <si>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</si>
  <si>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</si>
  <si>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</si>
  <si>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</si>
  <si>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</si>
  <si>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</si>
  <si>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</si>
  <si>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</si>
  <si>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</si>
  <si>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</si>
  <si>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</si>
  <si>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</si>
  <si>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</si>
  <si>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</si>
  <si>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</si>
  <si>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</si>
  <si>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</si>
  <si>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</si>
  <si>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</si>
  <si>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</si>
  <si>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</si>
  <si>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</si>
  <si>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</si>
  <si>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</si>
  <si>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</si>
  <si>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</si>
  <si>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</si>
  <si>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</si>
  <si>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</si>
  <si>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</si>
  <si>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</si>
  <si>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</si>
  <si>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</si>
  <si>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</si>
  <si>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</si>
  <si>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</si>
  <si>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</si>
  <si>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</si>
  <si>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</si>
  <si>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</si>
  <si>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</si>
  <si>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</si>
  <si>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</si>
  <si>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</si>
  <si>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</si>
  <si>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</si>
  <si>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</si>
  <si>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</si>
  <si>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</si>
  <si>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</si>
  <si>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</si>
  <si>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</si>
  <si>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</si>
  <si>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</si>
  <si>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</si>
  <si>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</si>
  <si>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</si>
  <si>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</si>
  <si>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</si>
  <si>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</si>
  <si>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</si>
  <si>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</si>
  <si>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</si>
  <si>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</si>
  <si>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</si>
  <si>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</si>
  <si>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</si>
  <si>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</si>
  <si>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</si>
  <si>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</si>
  <si>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</si>
  <si>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</si>
  <si>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</si>
  <si>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</si>
  <si>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</si>
  <si>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</si>
  <si>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</si>
  <si>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</si>
  <si>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</si>
  <si>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</si>
  <si>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</si>
  <si>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</si>
  <si>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</si>
  <si>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</si>
  <si>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</si>
  <si>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</si>
  <si>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</si>
  <si>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</si>
  <si>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</si>
  <si>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</si>
  <si>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</si>
  <si>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</si>
  <si>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</si>
  <si>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</si>
  <si>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</si>
  <si>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</si>
  <si>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</si>
  <si>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</si>
  <si>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</si>
  <si>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</si>
  <si>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</si>
  <si>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</si>
  <si>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</si>
  <si>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</si>
  <si>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</si>
  <si>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</si>
  <si>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</si>
  <si>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</si>
  <si>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</si>
  <si>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</si>
  <si>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</si>
  <si>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</si>
  <si>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</si>
  <si>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</si>
  <si>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</si>
  <si>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</si>
  <si>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</si>
  <si>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</si>
  <si>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</si>
  <si>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</si>
  <si>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</si>
  <si>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</si>
  <si>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</si>
  <si>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</si>
  <si>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</si>
  <si>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</si>
  <si>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</si>
  <si>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</si>
  <si>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</si>
  <si>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</si>
  <si>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</si>
  <si>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</si>
  <si>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</si>
  <si>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</si>
  <si>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</si>
  <si>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</si>
  <si>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</si>
  <si>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</si>
  <si>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</si>
  <si>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</si>
  <si>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</si>
  <si>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</si>
  <si>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</si>
  <si>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</si>
  <si>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</si>
  <si>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</si>
  <si>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</si>
  <si>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</si>
  <si>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</si>
  <si>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</si>
  <si>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</si>
  <si>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</si>
  <si>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</si>
  <si>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</si>
  <si>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</si>
  <si>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</si>
  <si>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</si>
  <si>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</si>
  <si>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</si>
  <si>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</si>
  <si>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</si>
  <si>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</si>
  <si>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</si>
  <si>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</si>
  <si>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</si>
  <si>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</si>
  <si>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</si>
  <si>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</si>
  <si>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</si>
  <si>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</si>
  <si>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</si>
  <si>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</si>
  <si>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</si>
  <si>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</si>
  <si>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</si>
  <si>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</si>
  <si>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</si>
  <si>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</si>
  <si>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</si>
  <si>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</si>
  <si>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</si>
  <si>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</si>
  <si>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</si>
  <si>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</si>
  <si>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</si>
  <si>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</si>
  <si>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</si>
  <si>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</si>
  <si>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</si>
  <si>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</si>
  <si>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</si>
  <si>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</si>
  <si>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</si>
  <si>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</si>
  <si>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</si>
  <si>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</si>
  <si>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</si>
  <si>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</si>
  <si>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</si>
  <si>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</si>
  <si>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</si>
  <si>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</si>
  <si>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</si>
  <si>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</si>
  <si>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</si>
  <si>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</si>
  <si>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</si>
  <si>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</si>
  <si>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</si>
  <si>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</si>
  <si>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</si>
  <si>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</si>
  <si>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</si>
  <si>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</si>
  <si>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</si>
  <si>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</si>
  <si>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</si>
  <si>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</si>
  <si>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</si>
  <si>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</si>
  <si>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</si>
  <si>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</si>
  <si>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</si>
  <si>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</si>
  <si>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</si>
  <si>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</si>
  <si>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</si>
  <si>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</si>
  <si>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</si>
  <si>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</si>
  <si>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</si>
  <si>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</si>
  <si>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</si>
  <si>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</si>
  <si>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</si>
  <si>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</si>
  <si>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</si>
  <si>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</si>
  <si>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</si>
  <si>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</si>
  <si>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</si>
  <si>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</si>
  <si>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</si>
  <si>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</si>
  <si>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</si>
  <si>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</si>
  <si>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</si>
  <si>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</si>
  <si>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</si>
  <si>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</si>
  <si>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</si>
  <si>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</si>
  <si>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</si>
  <si>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</si>
  <si>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</si>
  <si>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</si>
  <si>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</si>
  <si>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</si>
  <si>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</si>
  <si>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</si>
  <si>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</si>
  <si>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</si>
  <si>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</si>
  <si>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</si>
  <si>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</si>
  <si>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</si>
  <si>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</si>
  <si>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</si>
  <si>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</si>
  <si>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</si>
  <si>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</si>
  <si>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</si>
  <si>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</si>
  <si>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</si>
  <si>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</si>
  <si>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</si>
  <si>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</si>
  <si>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</si>
  <si>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</si>
  <si>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</si>
  <si>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</si>
  <si>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</si>
  <si>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</si>
  <si>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</si>
  <si>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</si>
  <si>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</si>
  <si>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</si>
  <si>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</si>
  <si>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</si>
  <si>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</si>
  <si>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</si>
  <si>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</si>
  <si>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</si>
  <si>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</si>
  <si>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</si>
  <si>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</si>
  <si>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</si>
  <si>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</si>
  <si>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</si>
  <si>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</si>
  <si>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</si>
  <si>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</si>
  <si>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</si>
  <si>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</si>
  <si>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</si>
  <si>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</si>
  <si>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</si>
  <si>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</si>
  <si>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</si>
  <si>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</si>
  <si>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</si>
  <si>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</si>
  <si>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</si>
  <si>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</si>
  <si>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</si>
  <si>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</si>
  <si>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</si>
  <si>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</si>
  <si>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</si>
  <si>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</si>
  <si>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</si>
  <si>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</si>
  <si>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</si>
  <si>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</si>
  <si>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</si>
  <si>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</si>
  <si>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</si>
  <si>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</si>
  <si>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</si>
  <si>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</si>
  <si>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</si>
  <si>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</si>
  <si>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</si>
  <si>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</si>
  <si>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</si>
  <si>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</si>
  <si>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</si>
  <si>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</si>
  <si>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</si>
  <si>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</si>
  <si>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</si>
  <si>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</si>
  <si>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</si>
  <si>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</si>
  <si>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</si>
  <si>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</si>
  <si>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</si>
  <si>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</si>
  <si>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</si>
  <si>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</si>
  <si>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</si>
  <si>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</si>
  <si>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</si>
  <si>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</si>
  <si>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</si>
  <si>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</si>
  <si>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</si>
  <si>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</si>
  <si>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</si>
  <si>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</si>
  <si>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</si>
  <si>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</si>
  <si>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</si>
  <si>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</si>
  <si>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</si>
  <si>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</si>
  <si>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</si>
  <si>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</si>
  <si>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</si>
  <si>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</si>
  <si>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</si>
  <si>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</si>
  <si>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</si>
  <si>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</si>
  <si>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</si>
  <si>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</si>
  <si>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</si>
  <si>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</si>
  <si>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</si>
  <si>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</si>
  <si>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</si>
  <si>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</si>
  <si>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</si>
  <si>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</si>
  <si>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</si>
  <si>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</si>
  <si>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</si>
  <si>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</si>
  <si>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</si>
  <si>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</si>
  <si>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</si>
  <si>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</si>
  <si>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</si>
  <si>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</si>
  <si>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</si>
  <si>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</si>
  <si>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</si>
  <si>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</si>
  <si>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</si>
  <si>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</si>
  <si>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</si>
  <si>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</si>
  <si>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</si>
  <si>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</si>
  <si>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</si>
  <si>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</si>
  <si>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</si>
  <si>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</si>
  <si>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</si>
  <si>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</si>
  <si>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</si>
  <si>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</si>
  <si>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</si>
  <si>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</si>
  <si>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</si>
  <si>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</si>
  <si>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</si>
  <si>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</si>
  <si>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</si>
  <si>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</si>
  <si>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</si>
  <si>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</si>
  <si>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</si>
  <si>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</si>
  <si>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</si>
  <si>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</si>
  <si>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</si>
  <si>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</si>
  <si>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</si>
  <si>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</si>
  <si>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</si>
  <si>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</si>
  <si>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</si>
  <si>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</si>
  <si>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</si>
  <si>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</si>
  <si>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</si>
  <si>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</si>
  <si>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</si>
  <si>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</si>
  <si>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</si>
  <si>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</si>
  <si>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</si>
  <si>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</si>
  <si>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</si>
  <si>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</si>
  <si>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</si>
  <si>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</si>
  <si>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</si>
  <si>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</si>
  <si>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</si>
  <si>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</si>
  <si>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</si>
  <si>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</si>
  <si>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</si>
  <si>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</si>
  <si>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</si>
  <si>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</si>
  <si>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</si>
  <si>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</si>
  <si>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</si>
  <si>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</si>
  <si>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</si>
  <si>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</si>
  <si>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</si>
  <si>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</si>
  <si>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</si>
  <si>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</si>
  <si>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</si>
  <si>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</si>
  <si>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</si>
  <si>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</si>
  <si>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</si>
  <si>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</si>
  <si>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</si>
  <si>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</si>
  <si>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</si>
  <si>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</si>
  <si>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</si>
  <si>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</si>
  <si>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</si>
  <si>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</si>
  <si>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</si>
  <si>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</si>
  <si>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</si>
  <si>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</si>
  <si>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</si>
  <si>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</si>
  <si>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</si>
  <si>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</si>
  <si>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</si>
  <si>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</si>
  <si>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</si>
  <si>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</si>
  <si>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</si>
  <si>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</si>
  <si>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</si>
  <si>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</si>
  <si>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</si>
  <si>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</si>
  <si>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</si>
  <si>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</si>
  <si>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</si>
  <si>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</si>
  <si>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</si>
  <si>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</si>
  <si>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</si>
  <si>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</si>
  <si>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</si>
  <si>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</si>
  <si>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</si>
  <si>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</si>
  <si>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</si>
  <si>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</si>
  <si>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</si>
  <si>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</si>
  <si>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</si>
  <si>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</si>
  <si>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</si>
  <si>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</si>
  <si>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</si>
  <si>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</si>
  <si>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</si>
  <si>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</si>
  <si>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</si>
  <si>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</si>
  <si>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</si>
  <si>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</si>
  <si>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</si>
  <si>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</si>
  <si>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</si>
  <si>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</si>
  <si>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</si>
  <si>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</si>
  <si>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</si>
  <si>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</si>
  <si>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</si>
  <si>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</si>
  <si>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</si>
  <si>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</si>
  <si>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</si>
  <si>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</si>
  <si>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</si>
  <si>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</si>
  <si>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</si>
  <si>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</si>
  <si>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</si>
  <si>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</si>
  <si>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</si>
  <si>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</si>
  <si>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</si>
  <si>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</si>
  <si>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</si>
  <si>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</si>
  <si>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</si>
  <si>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</si>
  <si>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</si>
  <si>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</si>
  <si>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</si>
  <si>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</si>
  <si>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</si>
  <si>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</si>
  <si>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</si>
  <si>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</si>
  <si>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</si>
  <si>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</si>
  <si>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</si>
  <si>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</si>
  <si>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</si>
  <si>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</si>
  <si>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</si>
  <si>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</si>
  <si>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</si>
  <si>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</si>
  <si>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</si>
  <si>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</si>
  <si>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</si>
  <si>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</si>
  <si>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</si>
  <si>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</si>
  <si>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</si>
  <si>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</si>
  <si>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</si>
  <si>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</si>
  <si>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</si>
  <si>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</si>
  <si>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</si>
  <si>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</si>
  <si>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</si>
  <si>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</si>
  <si>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</si>
  <si>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</si>
  <si>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</si>
  <si>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</si>
  <si>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</si>
  <si>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</si>
  <si>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</si>
  <si>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</si>
  <si>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</si>
  <si>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</si>
  <si>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</si>
  <si>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</si>
  <si>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</si>
  <si>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</si>
  <si>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</si>
  <si>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</si>
  <si>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</si>
  <si>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</si>
  <si>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</si>
  <si>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</si>
  <si>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</si>
  <si>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</si>
  <si>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</si>
  <si>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</si>
  <si>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</si>
  <si>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</si>
  <si>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</si>
  <si>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</si>
  <si>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</si>
  <si>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</si>
  <si>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</si>
  <si>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</si>
  <si>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</si>
  <si>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</si>
  <si>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</si>
  <si>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</si>
  <si>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</si>
  <si>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</si>
  <si>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</si>
  <si>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</si>
  <si>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</si>
  <si>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</si>
  <si>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</si>
  <si>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</si>
  <si>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</si>
  <si>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</si>
  <si>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</si>
  <si>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</si>
  <si>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</si>
  <si>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</si>
  <si>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</si>
  <si>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</si>
  <si>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</si>
  <si>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</si>
  <si>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</si>
  <si>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</si>
  <si>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</si>
  <si>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</si>
  <si>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</si>
  <si>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</si>
  <si>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</si>
  <si>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</si>
  <si>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</si>
  <si>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</si>
  <si>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</si>
  <si>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</si>
  <si>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</si>
  <si>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</si>
  <si>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</si>
  <si>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</si>
  <si>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</si>
  <si>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</si>
  <si>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</si>
  <si>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</si>
  <si>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</si>
  <si>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</si>
  <si>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</si>
  <si>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</si>
  <si>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</si>
  <si>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</si>
  <si>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</si>
  <si>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</si>
  <si>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</si>
  <si>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</si>
  <si>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</si>
  <si>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</si>
  <si>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</si>
  <si>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</si>
  <si>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</si>
  <si>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</si>
  <si>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</si>
  <si>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</si>
  <si>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</si>
  <si>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</si>
  <si>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</si>
  <si>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</si>
  <si>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</si>
  <si>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</si>
  <si>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</si>
  <si>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</si>
  <si>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</si>
  <si>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</si>
  <si>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</si>
  <si>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</si>
  <si>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</si>
  <si>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</si>
  <si>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</si>
  <si>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</si>
  <si>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</si>
  <si>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</si>
  <si>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</si>
  <si>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</si>
  <si>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</si>
  <si>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</si>
  <si>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</si>
  <si>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</si>
  <si>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</si>
  <si>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</si>
  <si>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</si>
  <si>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</si>
  <si>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</si>
  <si>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</si>
  <si>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</si>
  <si>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</si>
  <si>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</si>
  <si>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</si>
  <si>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</si>
  <si>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</si>
  <si>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</si>
  <si>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</si>
  <si>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</si>
  <si>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</si>
  <si>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</si>
  <si>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</si>
  <si>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</si>
  <si>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</si>
  <si>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</si>
  <si>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</si>
  <si>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</si>
  <si>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</si>
  <si>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</si>
  <si>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</si>
  <si>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</si>
  <si>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</si>
  <si>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</si>
  <si>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</si>
  <si>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</si>
  <si>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</si>
  <si>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</si>
  <si>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</si>
  <si>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</si>
  <si>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</si>
  <si>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</si>
  <si>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</si>
  <si>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</si>
  <si>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</si>
  <si>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</si>
  <si>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</si>
  <si>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</si>
  <si>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</si>
  <si>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</si>
  <si>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</si>
  <si>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</si>
  <si>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</si>
  <si>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</si>
  <si>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</si>
  <si>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</si>
  <si>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</si>
  <si>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</si>
  <si>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</si>
  <si>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</si>
  <si>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</si>
  <si>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</si>
  <si>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</si>
  <si>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</si>
  <si>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</si>
  <si>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</si>
  <si>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</si>
  <si>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</si>
  <si>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</si>
  <si>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</si>
  <si>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</si>
  <si>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</si>
  <si>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</si>
  <si>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</si>
  <si>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</si>
  <si>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</si>
  <si>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</si>
  <si>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</si>
  <si>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</si>
  <si>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</si>
  <si>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</si>
  <si>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</si>
  <si>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</si>
  <si>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</si>
  <si>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</si>
  <si>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</si>
  <si>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</si>
  <si>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</si>
  <si>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</si>
  <si>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</si>
  <si>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</si>
  <si>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</si>
  <si>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</si>
  <si>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</si>
  <si>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</si>
  <si>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</si>
  <si>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</si>
  <si>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</si>
  <si>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</si>
  <si>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</si>
  <si>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</si>
  <si>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</si>
  <si>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</si>
  <si>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</si>
  <si>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</si>
  <si>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</si>
  <si>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</si>
  <si>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</si>
  <si>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</si>
  <si>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</si>
  <si>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</si>
  <si>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</si>
  <si>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</si>
  <si>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</si>
  <si>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</si>
  <si>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</si>
  <si>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</si>
  <si>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</si>
  <si>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</si>
  <si>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</si>
  <si>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</si>
  <si>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</si>
  <si>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</si>
  <si>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</si>
  <si>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</si>
  <si>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</si>
  <si>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</si>
  <si>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</si>
  <si>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</si>
  <si>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</si>
  <si>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</si>
  <si>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</si>
  <si>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</si>
  <si>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</si>
  <si>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</si>
  <si>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</si>
  <si>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</si>
  <si>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</si>
  <si>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</si>
  <si>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</si>
  <si>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</si>
  <si>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</si>
  <si>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</si>
  <si>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</si>
  <si>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</si>
  <si>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</si>
  <si>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</si>
  <si>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</si>
  <si>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</si>
  <si>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</si>
  <si>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</si>
  <si>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</si>
  <si>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</si>
  <si>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</si>
  <si>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</si>
  <si>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</si>
  <si>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</si>
  <si>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</si>
  <si>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</si>
  <si>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</si>
  <si>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</si>
  <si>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</si>
  <si>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</si>
  <si>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</si>
  <si>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</si>
  <si>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</si>
  <si>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</si>
  <si>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</si>
  <si>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</si>
  <si>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</si>
  <si>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</si>
  <si>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</si>
  <si>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</si>
  <si>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</si>
  <si>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</si>
  <si>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</si>
  <si>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</si>
  <si>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</si>
  <si>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</si>
  <si>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</si>
  <si>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</si>
  <si>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</si>
  <si>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</si>
  <si>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</si>
  <si>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</si>
  <si>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</si>
  <si>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</si>
  <si>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</si>
  <si>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</si>
  <si>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</si>
  <si>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</si>
  <si>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</si>
  <si>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</si>
  <si>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</si>
  <si>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</si>
  <si>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</si>
  <si>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</si>
  <si>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</si>
  <si>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</si>
  <si>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</si>
  <si>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</si>
  <si>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</si>
  <si>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</si>
  <si>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</si>
  <si>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</si>
  <si>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</si>
  <si>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</si>
  <si>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</si>
  <si>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</si>
  <si>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</si>
  <si>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</si>
  <si>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</si>
  <si>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</si>
  <si>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</si>
  <si>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</si>
  <si>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</si>
  <si>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</si>
  <si>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</si>
  <si>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</si>
  <si>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</si>
  <si>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</si>
  <si>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</si>
  <si>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</si>
  <si>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</si>
  <si>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</si>
  <si>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</si>
  <si>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</si>
  <si>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</si>
  <si>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</si>
  <si>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</si>
  <si>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</si>
  <si>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</si>
  <si>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</si>
  <si>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</si>
  <si>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</si>
  <si>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</si>
  <si>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</si>
  <si>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</si>
  <si>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</si>
  <si>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</si>
  <si>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</si>
  <si>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</si>
  <si>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</si>
  <si>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</si>
  <si>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</si>
  <si>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</si>
  <si>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</si>
  <si>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</si>
  <si>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</si>
  <si>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</si>
  <si>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</si>
  <si>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</si>
  <si>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</si>
  <si>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</si>
  <si>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</si>
  <si>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</si>
  <si>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</si>
  <si>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</si>
  <si>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</si>
  <si>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</si>
  <si>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</si>
  <si>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</si>
  <si>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</si>
  <si>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</si>
  <si>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</si>
  <si>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</si>
  <si>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</si>
  <si>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</si>
  <si>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</si>
  <si>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</si>
  <si>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</si>
  <si>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</si>
  <si>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</si>
  <si>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</si>
  <si>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</si>
  <si>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</si>
  <si>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</si>
  <si>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</si>
  <si>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</si>
  <si>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</si>
  <si>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</si>
  <si>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</si>
  <si>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</si>
  <si>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</si>
  <si>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</si>
  <si>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</si>
  <si>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</si>
  <si>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</si>
  <si>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</si>
  <si>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</si>
  <si>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</si>
  <si>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</si>
  <si>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</si>
  <si>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</si>
  <si>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</si>
  <si>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</si>
  <si>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</si>
  <si>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</si>
  <si>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</si>
  <si>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</si>
  <si>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</si>
  <si>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</si>
  <si>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</si>
  <si>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</si>
  <si>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</si>
  <si>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</si>
  <si>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</si>
  <si>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</si>
  <si>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</si>
  <si>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</si>
  <si>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</si>
  <si>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</si>
  <si>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</si>
  <si>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</si>
  <si>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</si>
  <si>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</si>
  <si>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</si>
  <si>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</si>
  <si>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</si>
  <si>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</si>
  <si>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</si>
  <si>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</si>
  <si>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</si>
  <si>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</si>
  <si>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</si>
  <si>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</si>
  <si>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</si>
  <si>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</si>
  <si>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</si>
  <si>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</si>
  <si>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</si>
  <si>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</si>
  <si>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</si>
  <si>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</si>
  <si>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</si>
  <si>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</si>
  <si>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</si>
  <si>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</si>
  <si>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</si>
  <si>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</si>
  <si>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</si>
  <si>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</si>
  <si>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</si>
  <si>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</si>
  <si>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</si>
  <si>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</si>
  <si>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</si>
  <si>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</si>
  <si>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</si>
  <si>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</si>
  <si>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</si>
  <si>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</si>
  <si>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</si>
  <si>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</si>
  <si>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</si>
  <si>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</si>
  <si>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</si>
  <si>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</si>
  <si>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</si>
  <si>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</si>
  <si>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</si>
  <si>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</si>
  <si>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</si>
  <si>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</si>
  <si>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</si>
  <si>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</si>
  <si>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</si>
  <si>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</si>
  <si>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</si>
  <si>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</si>
  <si>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</si>
  <si>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</si>
  <si>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</si>
  <si>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</si>
  <si>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</si>
  <si>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</si>
  <si>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</si>
  <si>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</si>
  <si>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</si>
  <si>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</si>
  <si>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</si>
  <si>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</si>
  <si>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</si>
  <si>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</si>
  <si>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</si>
  <si>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</si>
  <si>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</si>
  <si>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</si>
  <si>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</si>
  <si>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</si>
  <si>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</si>
  <si>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</si>
  <si>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</si>
  <si>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</si>
  <si>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</si>
  <si>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</si>
  <si>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</si>
  <si>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</si>
  <si>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</si>
  <si>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</si>
  <si>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</si>
  <si>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</si>
  <si>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</si>
  <si>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</si>
  <si>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</si>
  <si>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</si>
  <si>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</si>
  <si>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</si>
  <si>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</si>
  <si>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</si>
  <si>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</si>
  <si>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</si>
  <si>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</si>
  <si>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</si>
  <si>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</si>
  <si>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</si>
  <si>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</si>
  <si>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</si>
  <si>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</si>
  <si>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</si>
  <si>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</si>
  <si>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</si>
  <si>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</si>
  <si>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</si>
  <si>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</si>
  <si>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</si>
  <si>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</si>
  <si>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</si>
  <si>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</si>
  <si>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</si>
  <si>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</si>
  <si>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</si>
  <si>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</si>
  <si>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</si>
  <si>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</si>
  <si>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</si>
  <si>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</si>
  <si>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</si>
  <si>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</si>
  <si>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</si>
  <si>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</si>
  <si>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</si>
  <si>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</si>
  <si>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</si>
  <si>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</si>
  <si>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</si>
  <si>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</si>
  <si>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</si>
  <si>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</si>
  <si>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</si>
  <si>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</si>
  <si>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</si>
  <si>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</si>
  <si>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</si>
  <si>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</si>
  <si>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</si>
  <si>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</si>
  <si>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</si>
  <si>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</si>
  <si>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</si>
  <si>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</si>
  <si>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</si>
  <si>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</si>
  <si>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</si>
  <si>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</si>
  <si>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</si>
  <si>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</si>
  <si>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</si>
  <si>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</si>
  <si>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</si>
  <si>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</si>
  <si>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</si>
  <si>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</si>
  <si>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</si>
  <si>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</si>
  <si>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</si>
  <si>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</si>
  <si>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</si>
  <si>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</si>
  <si>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</si>
  <si>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</si>
  <si>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</si>
  <si>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</si>
  <si>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</si>
  <si>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</si>
  <si>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</si>
  <si>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</si>
  <si>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</si>
  <si>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</si>
  <si>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</si>
  <si>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</si>
  <si>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</si>
  <si>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</si>
  <si>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</si>
  <si>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</si>
  <si>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</si>
  <si>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</si>
  <si>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</si>
  <si>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</si>
  <si>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</si>
  <si>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</si>
  <si>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</si>
  <si>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</si>
  <si>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</si>
  <si>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</si>
  <si>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</si>
  <si>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</si>
  <si>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</si>
  <si>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</si>
  <si>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</si>
  <si>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</si>
  <si>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</si>
  <si>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</si>
  <si>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</si>
  <si>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</si>
  <si>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</si>
  <si>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</si>
  <si>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</si>
  <si>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</si>
  <si>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</si>
  <si>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</si>
  <si>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</si>
  <si>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</si>
  <si>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</si>
  <si>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</si>
  <si>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</si>
  <si>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</si>
  <si>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</si>
  <si>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</si>
  <si>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</si>
  <si>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</si>
  <si>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</si>
  <si>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</si>
  <si>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</si>
  <si>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</si>
  <si>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</si>
  <si>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</si>
  <si>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</si>
  <si>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</si>
  <si>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</si>
  <si>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</si>
  <si>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</si>
  <si>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</si>
  <si>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</si>
  <si>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</si>
  <si>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</si>
  <si>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</si>
  <si>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</si>
  <si>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</si>
  <si>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</si>
  <si>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</si>
  <si>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</si>
  <si>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</si>
  <si>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</si>
  <si>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</si>
  <si>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</si>
  <si>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</si>
  <si>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</si>
  <si>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</si>
  <si>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</si>
  <si>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</si>
  <si>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</si>
  <si>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</si>
  <si>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</si>
  <si>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</si>
  <si>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</si>
  <si>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</si>
  <si>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</si>
  <si>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</si>
  <si>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</si>
  <si>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</si>
  <si>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</si>
  <si>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</si>
  <si>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</si>
  <si>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</si>
  <si>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</si>
  <si>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</si>
  <si>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</si>
  <si>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</si>
  <si>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</si>
  <si>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</si>
  <si>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</si>
  <si>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</si>
  <si>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</si>
  <si>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</si>
  <si>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</si>
  <si>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</si>
  <si>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</si>
  <si>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</si>
  <si>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</si>
  <si>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</si>
  <si>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</si>
  <si>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</si>
  <si>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</si>
  <si>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</si>
  <si>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</si>
  <si>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</si>
  <si>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</si>
  <si>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</si>
  <si>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</si>
  <si>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</si>
  <si>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</si>
  <si>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</si>
  <si>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</si>
  <si>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</si>
  <si>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</si>
  <si>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</si>
  <si>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</si>
  <si>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</si>
  <si>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</si>
  <si>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</si>
  <si>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</si>
  <si>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</si>
  <si>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</si>
  <si>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</si>
  <si>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</si>
  <si>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</si>
  <si>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</si>
  <si>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</si>
  <si>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</si>
  <si>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</si>
  <si>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</si>
  <si>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</si>
  <si>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</si>
  <si>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</si>
  <si>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</si>
  <si>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</si>
  <si>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</si>
  <si>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</si>
  <si>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</si>
  <si>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</si>
  <si>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</si>
  <si>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</si>
  <si>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</si>
  <si>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</si>
  <si>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</si>
  <si>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</si>
  <si>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</si>
  <si>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</si>
  <si>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</si>
  <si>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</si>
  <si>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</si>
  <si>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</si>
  <si>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</si>
  <si>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</si>
  <si>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</si>
  <si>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</si>
  <si>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</si>
  <si>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</si>
  <si>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</si>
  <si>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</si>
  <si>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</si>
  <si>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</si>
  <si>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</si>
  <si>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</si>
  <si>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</si>
  <si>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</si>
  <si>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</si>
  <si>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</si>
  <si>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</si>
  <si>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</si>
  <si>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</si>
  <si>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</si>
  <si>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</si>
  <si>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</si>
  <si>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</si>
  <si>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</si>
  <si>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</si>
  <si>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</si>
  <si>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</si>
  <si>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</si>
  <si>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</si>
  <si>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</si>
  <si>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</si>
  <si>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</si>
  <si>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</si>
  <si>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</si>
  <si>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</si>
  <si>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</si>
  <si>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</si>
  <si>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</si>
  <si>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</si>
  <si>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</si>
  <si>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</si>
  <si>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</si>
  <si>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</si>
  <si>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</si>
  <si>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</si>
  <si>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</si>
  <si>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</si>
  <si>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</si>
  <si>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</si>
  <si>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</si>
  <si>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</si>
  <si>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</si>
  <si>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</si>
  <si>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</si>
  <si>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</si>
  <si>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</si>
  <si>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</si>
  <si>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</si>
  <si>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</si>
  <si>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</si>
  <si>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</si>
  <si>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</si>
  <si>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</si>
  <si>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</si>
  <si>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</si>
  <si>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</si>
  <si>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</si>
  <si>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</si>
  <si>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</si>
  <si>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</si>
  <si>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</si>
  <si>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</si>
  <si>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</si>
  <si>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</si>
  <si>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</si>
  <si>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</si>
  <si>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</si>
  <si>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</si>
  <si>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</si>
  <si>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</si>
  <si>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</si>
  <si>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</si>
  <si>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</si>
  <si>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</si>
  <si>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</si>
  <si>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</si>
  <si>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</si>
  <si>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</si>
  <si>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</si>
  <si>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</si>
  <si>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</si>
  <si>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</si>
  <si>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</si>
  <si>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</si>
  <si>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</si>
  <si>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</si>
  <si>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</si>
  <si>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</si>
  <si>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</si>
  <si>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</si>
  <si>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</si>
  <si>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</si>
  <si>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</si>
  <si>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</si>
  <si>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</si>
  <si>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</si>
  <si>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</si>
  <si>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</si>
  <si>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</si>
  <si>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</si>
  <si>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</si>
  <si>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</si>
  <si>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</si>
  <si>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</si>
  <si>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</si>
  <si>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</si>
  <si>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</si>
  <si>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</si>
  <si>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</si>
  <si>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</si>
  <si>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</si>
  <si>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</si>
  <si>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</si>
  <si>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</si>
  <si>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</si>
  <si>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</si>
  <si>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</si>
  <si>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</si>
  <si>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</si>
  <si>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</si>
  <si>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</si>
  <si>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</si>
  <si>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</si>
  <si>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</si>
  <si>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</si>
  <si>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</si>
  <si>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</si>
  <si>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</si>
  <si>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</si>
  <si>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</si>
  <si>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</si>
  <si>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</si>
  <si>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</si>
  <si>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</si>
  <si>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</si>
  <si>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</si>
  <si>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</si>
  <si>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</si>
  <si>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</si>
  <si>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</si>
  <si>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</si>
  <si>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</si>
  <si>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</si>
  <si>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</si>
  <si>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</si>
  <si>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</si>
  <si>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</si>
  <si>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</si>
  <si>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</si>
  <si>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</si>
  <si>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</si>
  <si>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</si>
  <si>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</si>
  <si>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</si>
  <si>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</si>
  <si>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</si>
  <si>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</si>
  <si>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</si>
  <si>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</si>
  <si>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</si>
  <si>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</si>
  <si>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</si>
  <si>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</si>
  <si>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</si>
  <si>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</si>
  <si>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</si>
  <si>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</si>
  <si>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</si>
  <si>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</si>
  <si>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</si>
  <si>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</si>
  <si>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</si>
  <si>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</si>
  <si>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</si>
  <si>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</si>
  <si>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</si>
  <si>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</si>
  <si>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</si>
  <si>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</si>
  <si>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</si>
  <si>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</si>
  <si>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</si>
  <si>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</si>
  <si>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</si>
  <si>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</si>
  <si>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</si>
  <si>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</si>
  <si>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</si>
  <si>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</si>
  <si>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</si>
  <si>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</si>
  <si>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</si>
  <si>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</si>
  <si>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</si>
  <si>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</si>
  <si>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</si>
  <si>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</si>
  <si>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</si>
  <si>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</si>
  <si>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</si>
  <si>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</si>
  <si>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</si>
  <si>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</si>
  <si>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</si>
  <si>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</si>
  <si>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</si>
  <si>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</si>
  <si>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</si>
  <si>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</si>
  <si>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</si>
  <si>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</si>
  <si>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</si>
  <si>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</si>
  <si>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</si>
  <si>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</si>
  <si>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</si>
  <si>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</si>
  <si>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</si>
  <si>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</si>
  <si>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</si>
  <si>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</si>
  <si>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</si>
  <si>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</si>
  <si>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</si>
  <si>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</si>
  <si>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</si>
  <si>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</si>
  <si>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</si>
  <si>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</si>
  <si>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</si>
  <si>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</si>
  <si>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</si>
  <si>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</si>
  <si>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</si>
  <si>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</si>
  <si>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</si>
  <si>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</si>
  <si>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</si>
  <si>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</si>
  <si>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</si>
  <si>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</si>
  <si>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</si>
  <si>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</si>
  <si>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</si>
  <si>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</si>
  <si>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</si>
  <si>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</si>
  <si>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</si>
  <si>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</si>
  <si>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</si>
  <si>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</si>
  <si>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</si>
  <si>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</si>
  <si>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</si>
  <si>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</si>
  <si>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</si>
  <si>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</si>
  <si>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</si>
  <si>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</si>
  <si>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</si>
  <si>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</si>
  <si>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</si>
  <si>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</si>
  <si>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</si>
  <si>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</si>
  <si>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</si>
  <si>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</si>
  <si>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</si>
  <si>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</si>
  <si>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</si>
  <si>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</si>
  <si>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</si>
  <si>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</si>
  <si>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</si>
  <si>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</si>
  <si>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</si>
  <si>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</si>
  <si>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</si>
  <si>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</si>
  <si>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</si>
  <si>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</si>
  <si>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</si>
  <si>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</si>
  <si>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</si>
  <si>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</si>
  <si>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</si>
  <si>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</si>
  <si>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</si>
  <si>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</si>
  <si>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</si>
  <si>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</si>
  <si>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</si>
  <si>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</si>
  <si>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</si>
  <si>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</si>
  <si>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</si>
  <si>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</si>
  <si>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</si>
  <si>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</si>
  <si>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</si>
  <si>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</si>
  <si>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</si>
  <si>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</si>
  <si>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</si>
  <si>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</si>
  <si>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</si>
  <si>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</si>
  <si>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</si>
  <si>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</si>
  <si>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</si>
  <si>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</si>
  <si>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</si>
  <si>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</si>
  <si>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</si>
  <si>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</si>
  <si>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</si>
  <si>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</si>
  <si>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</si>
  <si>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</si>
  <si>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</si>
  <si>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</si>
  <si>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</si>
  <si>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</si>
  <si>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</si>
  <si>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</si>
  <si>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</si>
  <si>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</si>
  <si>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</si>
  <si>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</si>
  <si>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</si>
  <si>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</si>
  <si>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</si>
  <si>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</si>
  <si>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</si>
  <si>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</si>
  <si>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</si>
  <si>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</si>
  <si>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</si>
  <si>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</si>
  <si>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</si>
  <si>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</si>
  <si>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</si>
  <si>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</si>
  <si>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</si>
  <si>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</si>
  <si>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</si>
  <si>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</si>
  <si>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</si>
  <si>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</si>
  <si>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</si>
  <si>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</si>
  <si>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</si>
  <si>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</si>
  <si>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</si>
  <si>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</si>
  <si>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</si>
  <si>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</si>
  <si>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</si>
  <si>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</si>
  <si>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</si>
  <si>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</si>
  <si>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</si>
  <si>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</si>
  <si>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</si>
  <si>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</si>
  <si>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</si>
  <si>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</si>
  <si>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</si>
  <si>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</si>
  <si>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</si>
  <si>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</si>
  <si>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</si>
  <si>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</si>
  <si>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</si>
  <si>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</si>
  <si>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</si>
  <si>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</si>
  <si>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</si>
  <si>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</si>
  <si>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</si>
  <si>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</si>
  <si>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</si>
  <si>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</si>
  <si>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</si>
  <si>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</si>
  <si>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</si>
  <si>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</si>
  <si>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</si>
  <si>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</si>
  <si>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</si>
  <si>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</si>
  <si>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</si>
  <si>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</si>
  <si>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</si>
  <si>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</si>
  <si>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</si>
  <si>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</si>
  <si>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</si>
  <si>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</si>
  <si>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</si>
  <si>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</si>
  <si>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</si>
  <si>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</si>
  <si>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</si>
  <si>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</si>
  <si>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</si>
  <si>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</si>
  <si>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</si>
  <si>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</si>
  <si>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</si>
  <si>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</si>
  <si>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</si>
  <si>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</si>
  <si>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</si>
  <si>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</si>
  <si>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</si>
  <si>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</si>
  <si>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</si>
  <si>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</si>
  <si>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</si>
  <si>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</si>
  <si>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</si>
  <si>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</si>
  <si>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</si>
  <si>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</si>
  <si>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</si>
  <si>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</si>
  <si>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</si>
  <si>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</si>
  <si>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</si>
  <si>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</si>
  <si>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</si>
  <si>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</si>
  <si>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</si>
  <si>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</si>
  <si>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</si>
  <si>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</si>
  <si>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</si>
  <si>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</si>
  <si>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</si>
  <si>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</si>
  <si>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</si>
  <si>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</si>
  <si>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</si>
  <si>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</si>
  <si>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</si>
  <si>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</si>
  <si>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</si>
  <si>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</si>
  <si>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</si>
  <si>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</si>
  <si>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</si>
  <si>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</si>
  <si>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</si>
  <si>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</si>
  <si>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</si>
  <si>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</si>
  <si>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</si>
  <si>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</si>
  <si>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</si>
  <si>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</si>
  <si>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</si>
  <si>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</si>
  <si>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</si>
  <si>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</si>
  <si>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</si>
  <si>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</si>
  <si>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</si>
  <si>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</si>
  <si>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</si>
  <si>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</si>
  <si>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</si>
  <si>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</si>
  <si>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</si>
  <si>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</si>
  <si>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</si>
  <si>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</si>
  <si>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</si>
  <si>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</si>
  <si>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</si>
  <si>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</si>
  <si>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</si>
  <si>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</si>
  <si>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</si>
  <si>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</si>
  <si>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</si>
  <si>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</si>
  <si>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</si>
  <si>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</si>
  <si>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</si>
  <si>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</si>
  <si>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</si>
  <si>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</si>
  <si>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</si>
  <si>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</si>
  <si>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</si>
  <si>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</si>
  <si>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</si>
  <si>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</si>
  <si>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</si>
  <si>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</si>
  <si>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</si>
  <si>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</si>
  <si>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</si>
  <si>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</si>
  <si>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</si>
  <si>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</si>
  <si>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</si>
  <si>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</si>
  <si>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</si>
  <si>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</si>
  <si>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</si>
  <si>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</si>
  <si>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</si>
  <si>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</si>
  <si>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</si>
  <si>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</si>
  <si>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</si>
  <si>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</si>
  <si>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</si>
  <si>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</si>
  <si>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</si>
  <si>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</si>
  <si>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</si>
  <si>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</si>
  <si>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</si>
  <si>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</si>
  <si>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</si>
  <si>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</si>
  <si>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</si>
  <si>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</si>
  <si>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</si>
  <si>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</si>
  <si>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</si>
  <si>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</si>
  <si>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</si>
  <si>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</si>
  <si>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</si>
  <si>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</si>
  <si>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</si>
  <si>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</si>
  <si>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</si>
  <si>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</si>
  <si>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</si>
  <si>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</si>
  <si>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</si>
  <si>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</si>
  <si>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</si>
  <si>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</si>
  <si>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</si>
  <si>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</si>
  <si>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</si>
  <si>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</si>
  <si>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</si>
  <si>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</si>
  <si>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</si>
  <si>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</si>
  <si>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</si>
  <si>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</si>
  <si>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</si>
  <si>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</si>
  <si>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</si>
  <si>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</si>
  <si>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</si>
  <si>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</si>
  <si>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</si>
  <si>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</si>
  <si>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</si>
  <si>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</si>
  <si>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</si>
  <si>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</si>
  <si>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</si>
  <si>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</si>
  <si>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</si>
  <si>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</si>
  <si>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</si>
  <si>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</si>
  <si>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</si>
  <si>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</si>
  <si>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</si>
  <si>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</si>
  <si>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</si>
  <si>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</si>
  <si>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</si>
  <si>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</si>
  <si>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</si>
  <si>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</si>
  <si>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</si>
  <si>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</si>
  <si>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</si>
  <si>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</si>
  <si>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</si>
  <si>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</si>
  <si>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</si>
  <si>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</si>
  <si>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</si>
  <si>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</si>
  <si>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</si>
  <si>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</si>
  <si>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</si>
  <si>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</si>
  <si>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</si>
  <si>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</si>
  <si>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</si>
  <si>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</si>
  <si>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</si>
  <si>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</si>
  <si>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</si>
  <si>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</si>
  <si>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</si>
  <si>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</si>
  <si>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</si>
  <si>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</si>
  <si>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</si>
  <si>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</si>
  <si>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</si>
  <si>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</si>
  <si>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</si>
  <si>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</si>
  <si>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</si>
  <si>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</si>
  <si>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</si>
  <si>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</si>
  <si>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</si>
  <si>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</si>
  <si>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</si>
  <si>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</si>
  <si>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</si>
  <si>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</si>
  <si>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</si>
  <si>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</si>
  <si>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</si>
  <si>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</si>
  <si>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</si>
  <si>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</si>
  <si>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</si>
  <si>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</si>
  <si>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</si>
  <si>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</si>
  <si>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</si>
  <si>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</si>
  <si>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</si>
  <si>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</si>
  <si>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</si>
  <si>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</si>
  <si>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</si>
  <si>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</si>
  <si>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</si>
  <si>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</si>
  <si>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</si>
  <si>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</si>
  <si>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</si>
  <si>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</si>
  <si>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</si>
  <si>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</si>
  <si>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</si>
  <si>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</si>
  <si>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</si>
  <si>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</si>
  <si>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</si>
  <si>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</si>
  <si>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</si>
  <si>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</si>
  <si>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</si>
  <si>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</si>
  <si>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</si>
  <si>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</si>
  <si>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</si>
  <si>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</si>
  <si>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</si>
  <si>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</si>
  <si>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</si>
  <si>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</si>
  <si>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</si>
  <si>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</si>
  <si>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</si>
  <si>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</si>
  <si>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</si>
  <si>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</si>
  <si>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</si>
  <si>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</si>
  <si>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</si>
  <si>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</si>
  <si>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</si>
  <si>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</si>
  <si>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</si>
  <si>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</si>
  <si>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</si>
  <si>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</si>
  <si>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</si>
  <si>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</si>
  <si>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</si>
  <si>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</si>
  <si>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</si>
  <si>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</si>
  <si>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</si>
  <si>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</si>
  <si>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</si>
  <si>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</si>
  <si>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</si>
  <si>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</si>
  <si>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</si>
  <si>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</si>
  <si>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</si>
  <si>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</si>
  <si>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</si>
  <si>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</si>
  <si>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</si>
  <si>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</si>
  <si>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</si>
  <si>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</si>
  <si>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</si>
  <si>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</si>
  <si>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</si>
  <si>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</si>
  <si>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</si>
  <si>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</si>
  <si>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</si>
  <si>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</si>
  <si>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</si>
  <si>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</si>
  <si>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</si>
  <si>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</si>
  <si>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</si>
  <si>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</si>
  <si>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</si>
  <si>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</si>
  <si>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</si>
  <si>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</si>
  <si>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</si>
  <si>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</si>
  <si>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</si>
  <si>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</si>
  <si>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</si>
  <si>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</si>
  <si>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</si>
  <si>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</si>
  <si>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</si>
  <si>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</si>
  <si>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</si>
  <si>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</si>
  <si>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</si>
  <si>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</si>
  <si>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</si>
  <si>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</si>
  <si>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</si>
  <si>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</si>
  <si>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</si>
  <si>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</si>
  <si>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</si>
  <si>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</si>
  <si>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</si>
  <si>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</si>
  <si>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</si>
  <si>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</si>
  <si>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</si>
  <si>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</si>
  <si>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</si>
  <si>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</si>
  <si>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</si>
  <si>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</si>
  <si>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</si>
  <si>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</si>
  <si>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</si>
  <si>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</si>
  <si>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</si>
  <si>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</si>
  <si>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</si>
  <si>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</si>
  <si>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</si>
  <si>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</si>
  <si>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</si>
  <si>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</si>
  <si>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</si>
  <si>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</si>
  <si>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</si>
  <si>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</si>
  <si>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</si>
  <si>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</si>
  <si>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</si>
  <si>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</si>
  <si>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</si>
  <si>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</si>
  <si>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</si>
  <si>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</si>
  <si>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</si>
  <si>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</si>
  <si>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</si>
  <si>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</si>
  <si>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</si>
  <si>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</si>
  <si>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</si>
  <si>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</si>
  <si>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</si>
  <si>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</si>
  <si>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</si>
  <si>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</si>
  <si>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</si>
  <si>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</si>
  <si>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</si>
  <si>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</si>
  <si>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</si>
  <si>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</si>
  <si>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</si>
  <si>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</si>
  <si>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</si>
  <si>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</si>
  <si>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</si>
  <si>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</si>
  <si>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</si>
  <si>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</si>
  <si>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</si>
  <si>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</si>
  <si>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</si>
  <si>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</si>
  <si>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</si>
  <si>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</si>
  <si>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</si>
  <si>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</si>
  <si>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</si>
  <si>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</si>
  <si>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</si>
  <si>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</si>
  <si>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</si>
  <si>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</si>
  <si>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</si>
  <si>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</si>
  <si>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</si>
  <si>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</si>
  <si>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</si>
  <si>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</si>
  <si>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</si>
  <si>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</si>
  <si>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</si>
  <si>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</si>
  <si>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</si>
  <si>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</si>
  <si>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</si>
  <si>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</si>
  <si>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</si>
  <si>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</si>
  <si>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</si>
  <si>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</si>
  <si>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</si>
  <si>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</si>
  <si>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</si>
  <si>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</si>
  <si>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</si>
  <si>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</si>
  <si>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</si>
  <si>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</si>
  <si>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</si>
  <si>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</si>
  <si>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</si>
  <si>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</si>
  <si>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</si>
  <si>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</si>
  <si>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</si>
  <si>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</si>
  <si>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</si>
  <si>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</si>
  <si>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</si>
  <si>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</si>
  <si>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</si>
  <si>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</si>
  <si>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</si>
  <si>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</si>
  <si>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</si>
  <si>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</si>
  <si>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</si>
  <si>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</si>
  <si>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</si>
  <si>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</si>
  <si>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</si>
  <si>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</si>
  <si>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</si>
  <si>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</si>
  <si>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</si>
  <si>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</si>
  <si>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</si>
  <si>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</si>
  <si>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</si>
  <si>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</si>
  <si>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</si>
  <si>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</si>
  <si>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</si>
  <si>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</si>
  <si>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</si>
  <si>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</si>
  <si>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</si>
  <si>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</si>
  <si>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</si>
  <si>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</si>
  <si>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</si>
  <si>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</si>
  <si>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</si>
  <si>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</si>
  <si>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</si>
  <si>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</si>
  <si>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</si>
  <si>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</si>
  <si>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</si>
  <si>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</si>
  <si>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</si>
  <si>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</si>
  <si>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</si>
  <si>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</si>
  <si>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</si>
  <si>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</si>
  <si>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</si>
  <si>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</si>
  <si>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</si>
  <si>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</si>
  <si>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</si>
  <si>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</si>
  <si>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</si>
  <si>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</si>
  <si>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</si>
  <si>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</si>
  <si>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</si>
  <si>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</si>
  <si>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</si>
  <si>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</si>
  <si>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</si>
  <si>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</si>
  <si>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</si>
  <si>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</si>
  <si>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</si>
  <si>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</si>
  <si>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</si>
  <si>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</si>
  <si>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</si>
  <si>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</si>
  <si>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</si>
  <si>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</si>
  <si>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</si>
  <si>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</si>
  <si>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</si>
  <si>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</si>
  <si>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</si>
  <si>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</si>
  <si>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</si>
  <si>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</si>
  <si>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</si>
  <si>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</si>
  <si>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</si>
  <si>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</si>
  <si>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</si>
  <si>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</si>
  <si>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</si>
  <si>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</si>
  <si>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</si>
  <si>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</si>
  <si>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</si>
  <si>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</si>
  <si>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</si>
  <si>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</si>
  <si>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</si>
  <si>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</si>
  <si>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</si>
  <si>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</si>
  <si>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</si>
  <si>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</si>
  <si>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</si>
  <si>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</si>
  <si>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</si>
  <si>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</si>
  <si>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</si>
  <si>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</si>
  <si>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</si>
  <si>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</si>
  <si>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</si>
  <si>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</si>
  <si>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</si>
  <si>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</si>
  <si>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</si>
  <si>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</si>
  <si>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</si>
  <si>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</si>
  <si>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</si>
  <si>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</si>
  <si>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</si>
  <si>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</si>
  <si>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</si>
  <si>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</si>
  <si>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</si>
  <si>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</si>
  <si>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</si>
  <si>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</si>
  <si>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</si>
  <si>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</si>
  <si>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</si>
  <si>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</si>
  <si>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</si>
  <si>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</si>
  <si>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</si>
  <si>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</si>
  <si>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</si>
  <si>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</si>
  <si>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</si>
  <si>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</si>
  <si>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</si>
  <si>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</si>
  <si>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</si>
  <si>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</si>
  <si>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</si>
  <si>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</si>
  <si>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</si>
  <si>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</si>
  <si>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</si>
  <si>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</si>
  <si>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</si>
  <si>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</si>
  <si>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</si>
  <si>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</si>
  <si>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</si>
  <si>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</si>
  <si>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</si>
  <si>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</si>
  <si>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</si>
  <si>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</si>
  <si>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</si>
  <si>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</si>
  <si>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</si>
  <si>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</si>
  <si>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</si>
  <si>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</si>
  <si>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</si>
  <si>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</si>
  <si>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</si>
  <si>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</si>
  <si>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</si>
  <si>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</si>
  <si>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</si>
  <si>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</si>
  <si>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</si>
  <si>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</si>
  <si>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</si>
  <si>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</si>
  <si>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</si>
  <si>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</si>
  <si>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</si>
  <si>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</si>
  <si>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</si>
  <si>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</si>
  <si>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</si>
  <si>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</si>
  <si>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</si>
  <si>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</si>
  <si>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</si>
  <si>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</si>
  <si>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</si>
  <si>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</si>
  <si>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</si>
  <si>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</si>
  <si>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</si>
  <si>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</si>
  <si>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</si>
  <si>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</si>
  <si>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</si>
  <si>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</si>
  <si>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</si>
  <si>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</si>
  <si>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</si>
  <si>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</si>
  <si>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</si>
  <si>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</si>
  <si>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</si>
  <si>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</si>
  <si>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</si>
  <si>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</si>
  <si>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</si>
  <si>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</si>
  <si>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</si>
  <si>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</si>
  <si>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</si>
  <si>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</si>
  <si>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</si>
  <si>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</si>
  <si>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</si>
  <si>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</si>
  <si>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</si>
  <si>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</si>
  <si>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</si>
  <si>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</si>
  <si>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</si>
  <si>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</si>
  <si>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</si>
  <si>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</si>
  <si>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</si>
  <si>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</si>
  <si>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</si>
  <si>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</si>
  <si>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</si>
  <si>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</si>
  <si>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</si>
  <si>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</si>
  <si>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</si>
  <si>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</si>
  <si>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</si>
  <si>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</si>
  <si>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</si>
  <si>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</si>
  <si>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</si>
  <si>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</si>
  <si>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</si>
  <si>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</si>
  <si>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</si>
  <si>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</si>
  <si>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</si>
  <si>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</si>
  <si>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</si>
  <si>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</si>
  <si>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</si>
  <si>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</si>
  <si>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</si>
  <si>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</si>
  <si>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</si>
  <si>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</si>
  <si>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</si>
  <si>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</si>
  <si>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</si>
  <si>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</si>
  <si>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</si>
  <si>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</si>
  <si>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</si>
  <si>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</si>
  <si>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</si>
  <si>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</si>
  <si>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</si>
  <si>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</si>
  <si>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</si>
  <si>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</si>
  <si>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</si>
  <si>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</si>
  <si>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</si>
  <si>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</si>
  <si>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</si>
  <si>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</si>
  <si>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</si>
  <si>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</si>
  <si>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</si>
  <si>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</si>
  <si>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</si>
  <si>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</si>
  <si>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</si>
  <si>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</si>
  <si>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</si>
  <si>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</si>
  <si>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</si>
  <si>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</si>
  <si>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</si>
  <si>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</si>
  <si>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</si>
  <si>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</si>
  <si>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</si>
  <si>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</si>
  <si>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</si>
  <si>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</si>
  <si>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</si>
  <si>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</si>
  <si>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</si>
  <si>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</si>
  <si>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</si>
  <si>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</si>
  <si>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</si>
  <si>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</si>
  <si>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</si>
  <si>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</si>
  <si>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</si>
  <si>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</si>
  <si>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</si>
  <si>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</si>
  <si>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</si>
  <si>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</si>
  <si>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</si>
  <si>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</si>
  <si>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</si>
  <si>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</si>
  <si>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</si>
  <si>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</si>
  <si>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</si>
  <si>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</si>
  <si>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</si>
  <si>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</si>
  <si>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</si>
  <si>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</si>
  <si>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</si>
  <si>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</si>
  <si>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</si>
  <si>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</si>
  <si>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</si>
  <si>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</si>
  <si>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</si>
  <si>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</si>
  <si>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</si>
  <si>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</si>
  <si>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</si>
  <si>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</si>
  <si>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</si>
  <si>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</si>
  <si>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</si>
  <si>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</si>
  <si>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</si>
  <si>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</si>
  <si>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</si>
  <si>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</si>
  <si>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</si>
  <si>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</si>
  <si>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</si>
  <si>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</si>
  <si>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</si>
  <si>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</si>
  <si>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</si>
  <si>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</si>
  <si>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</si>
  <si>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</si>
  <si>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</si>
  <si>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</si>
  <si>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</si>
  <si>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</si>
  <si>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</si>
  <si>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</si>
  <si>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</si>
  <si>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</si>
  <si>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</si>
  <si>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</si>
  <si>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</si>
  <si>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</si>
  <si>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</si>
  <si>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</si>
  <si>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</si>
  <si>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</si>
  <si>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</si>
  <si>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</si>
  <si>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</si>
  <si>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</si>
  <si>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</si>
  <si>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</si>
  <si>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</si>
  <si>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</si>
  <si>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</si>
  <si>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</si>
  <si>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</si>
  <si>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</si>
  <si>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</si>
  <si>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</si>
  <si>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</si>
  <si>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</si>
  <si>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</si>
  <si>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</si>
  <si>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</si>
  <si>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</si>
  <si>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</si>
  <si>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</si>
  <si>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</si>
  <si>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</si>
  <si>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</si>
  <si>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</si>
  <si>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</si>
  <si>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</si>
  <si>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</si>
  <si>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</si>
  <si>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</si>
  <si>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</si>
  <si>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</si>
  <si>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</si>
  <si>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</si>
  <si>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</si>
  <si>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</si>
  <si>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</si>
  <si>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</si>
  <si>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</si>
  <si>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</si>
  <si>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</si>
  <si>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</si>
  <si>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</si>
  <si>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</si>
  <si>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</si>
  <si>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</si>
  <si>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</si>
  <si>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</si>
  <si>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</si>
  <si>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</si>
  <si>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</si>
  <si>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</si>
  <si>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</si>
  <si>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</si>
  <si>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</si>
  <si>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</si>
  <si>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</si>
  <si>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</si>
  <si>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</si>
  <si>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</si>
  <si>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</si>
  <si>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</si>
  <si>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</si>
  <si>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</si>
  <si>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</si>
  <si>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</si>
  <si>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</si>
  <si>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</si>
  <si>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</si>
  <si>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</si>
  <si>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</si>
  <si>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</si>
  <si>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</si>
  <si>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</si>
  <si>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</si>
  <si>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</si>
  <si>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</si>
  <si>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</si>
  <si>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</si>
  <si>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</si>
  <si>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</si>
  <si>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</si>
  <si>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</si>
  <si>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</si>
  <si>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</si>
  <si>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</si>
  <si>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</si>
  <si>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</si>
  <si>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</si>
  <si>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</si>
  <si>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</si>
  <si>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</si>
  <si>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</si>
  <si>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</si>
  <si>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</si>
  <si>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</si>
  <si>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</si>
  <si>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</si>
  <si>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</si>
  <si>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</si>
  <si>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</si>
  <si>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</si>
  <si>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</si>
  <si>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</si>
  <si>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</si>
  <si>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</si>
  <si>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</si>
  <si>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</si>
  <si>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</si>
  <si>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</si>
  <si>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</si>
  <si>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</si>
  <si>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</si>
  <si>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</si>
  <si>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</si>
  <si>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</si>
  <si>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</si>
  <si>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</si>
  <si>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</si>
  <si>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</si>
  <si>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</si>
  <si>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</si>
  <si>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</si>
  <si>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</si>
  <si>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</si>
  <si>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</si>
  <si>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</si>
  <si>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</si>
  <si>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</si>
  <si>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</si>
  <si>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</si>
  <si>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</si>
  <si>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</si>
  <si>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</si>
  <si>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</si>
  <si>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</si>
  <si>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</si>
  <si>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</si>
  <si>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</si>
  <si>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</si>
  <si>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</si>
  <si>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</si>
  <si>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</si>
  <si>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</si>
  <si>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</si>
  <si>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</si>
  <si>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</si>
  <si>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</si>
  <si>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</si>
  <si>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</si>
  <si>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</si>
  <si>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</si>
  <si>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</si>
  <si>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</si>
  <si>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</si>
  <si>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</si>
  <si>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</si>
  <si>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</si>
  <si>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</si>
  <si>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</si>
  <si>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</si>
  <si>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</si>
  <si>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</si>
  <si>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</si>
  <si>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</si>
  <si>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</si>
  <si>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</si>
  <si>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</si>
  <si>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</si>
  <si>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</si>
  <si>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</si>
  <si>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</si>
  <si>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</si>
  <si>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</si>
  <si>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</si>
  <si>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</si>
  <si>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</si>
  <si>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</si>
  <si>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</si>
  <si>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</si>
  <si>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</si>
  <si>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</si>
  <si>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</si>
  <si>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</si>
  <si>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</si>
  <si>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</si>
  <si>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</si>
  <si>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</si>
  <si>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</si>
  <si>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</si>
  <si>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</si>
  <si>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</si>
  <si>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</si>
  <si>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</si>
  <si>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</si>
  <si>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</si>
  <si>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</si>
  <si>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</si>
  <si>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</si>
  <si>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</si>
  <si>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</si>
  <si>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</si>
  <si>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</si>
  <si>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</si>
  <si>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</si>
  <si>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</si>
  <si>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</si>
  <si>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</si>
  <si>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</si>
  <si>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</si>
  <si>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</si>
  <si>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</si>
  <si>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</si>
  <si>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</si>
  <si>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</si>
  <si>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</si>
  <si>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</si>
  <si>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</si>
  <si>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</si>
  <si>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</si>
  <si>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</si>
  <si>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</si>
  <si>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</si>
  <si>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</si>
  <si>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</si>
  <si>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</si>
  <si>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</si>
  <si>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</si>
  <si>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</si>
  <si>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</si>
  <si>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</si>
  <si>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</si>
  <si>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</si>
  <si>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</si>
  <si>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</si>
  <si>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</si>
  <si>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</si>
  <si>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</si>
  <si>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</si>
  <si>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</si>
  <si>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</si>
  <si>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</si>
  <si>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</si>
  <si>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</si>
  <si>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</si>
  <si>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</si>
  <si>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</si>
  <si>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</si>
  <si>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</si>
  <si>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</si>
  <si>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</si>
  <si>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</si>
  <si>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</si>
  <si>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</si>
  <si>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</si>
  <si>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</si>
  <si>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</si>
  <si>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</si>
  <si>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</si>
  <si>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</si>
  <si>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</si>
  <si>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</si>
  <si>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</si>
  <si>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</si>
  <si>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</si>
  <si>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</si>
  <si>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</si>
  <si>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</si>
  <si>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</si>
  <si>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</si>
  <si>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</si>
  <si>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</si>
  <si>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</si>
  <si>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</si>
  <si>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</si>
  <si>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</si>
  <si>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</si>
  <si>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</si>
  <si>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</si>
  <si>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</si>
  <si>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</si>
  <si>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</si>
  <si>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</si>
  <si>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</si>
  <si>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</si>
  <si>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</si>
  <si>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</si>
  <si>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</si>
  <si>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</si>
  <si>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</si>
  <si>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</si>
  <si>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</si>
  <si>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</si>
  <si>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</si>
  <si>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</si>
  <si>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</si>
  <si>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</si>
  <si>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</si>
  <si>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</si>
  <si>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</si>
  <si>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</si>
  <si>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</si>
  <si>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</si>
  <si>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</si>
  <si>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</si>
  <si>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</si>
  <si>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</si>
  <si>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</si>
  <si>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</si>
  <si>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</si>
  <si>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</si>
  <si>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</si>
  <si>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</si>
  <si>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</si>
  <si>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</si>
  <si>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</si>
  <si>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</si>
  <si>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</si>
  <si>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</si>
  <si>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</si>
  <si>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</si>
  <si>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</si>
  <si>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</si>
  <si>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</si>
  <si>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</si>
  <si>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</si>
  <si>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</si>
  <si>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</si>
  <si>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</si>
  <si>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</si>
  <si>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</si>
  <si>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</si>
  <si>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</si>
  <si>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</si>
  <si>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</si>
  <si>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</si>
  <si>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</si>
  <si>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</si>
  <si>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</si>
  <si>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</si>
  <si>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</si>
  <si>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</si>
  <si>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</si>
  <si>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</si>
  <si>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</si>
  <si>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</si>
  <si>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</si>
  <si>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</si>
  <si>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</si>
  <si>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</si>
  <si>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</si>
  <si>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</si>
  <si>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</si>
  <si>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</si>
  <si>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</si>
  <si>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</si>
  <si>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</si>
  <si>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</si>
  <si>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</si>
  <si>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</si>
  <si>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</si>
  <si>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</si>
  <si>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</si>
  <si>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</si>
  <si>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</si>
  <si>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</si>
  <si>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</si>
  <si>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</si>
  <si>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</si>
  <si>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</si>
  <si>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</si>
  <si>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</si>
  <si>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</si>
  <si>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</si>
  <si>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</si>
  <si>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</si>
  <si>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</si>
  <si>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</si>
  <si>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</si>
  <si>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</si>
  <si>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</si>
  <si>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</si>
  <si>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</si>
  <si>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</si>
  <si>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</si>
  <si>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</si>
  <si>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</si>
  <si>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</si>
  <si>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</si>
  <si>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</si>
  <si>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</si>
  <si>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</si>
  <si>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</si>
  <si>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</si>
  <si>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</si>
  <si>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</si>
  <si>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</si>
  <si>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</si>
  <si>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</si>
  <si>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</si>
  <si>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</si>
  <si>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</si>
  <si>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</si>
  <si>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</si>
  <si>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</si>
  <si>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</si>
  <si>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</si>
  <si>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</si>
  <si>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</si>
  <si>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</si>
  <si>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</si>
  <si>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</si>
  <si>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</si>
  <si>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</si>
  <si>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</si>
  <si>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</si>
  <si>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</si>
  <si>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</si>
  <si>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</si>
  <si>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</si>
  <si>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</si>
  <si>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</si>
  <si>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</si>
  <si>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</si>
  <si>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</si>
  <si>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</si>
  <si>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</si>
  <si>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</si>
  <si>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</si>
  <si>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</si>
  <si>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</si>
  <si>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</si>
  <si>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</si>
  <si>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</si>
  <si>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</si>
  <si>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</si>
  <si>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</si>
  <si>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</si>
  <si>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</si>
  <si>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</si>
  <si>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</si>
  <si>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</si>
  <si>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</si>
  <si>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</si>
  <si>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</si>
  <si>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</si>
  <si>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</si>
  <si>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</si>
  <si>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</si>
  <si>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</si>
  <si>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</si>
  <si>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</si>
  <si>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</si>
  <si>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</si>
  <si>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</si>
  <si>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</si>
  <si>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</si>
  <si>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</si>
  <si>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</si>
  <si>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</si>
  <si>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</si>
  <si>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</si>
  <si>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</si>
  <si>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</si>
  <si>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</si>
  <si>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</si>
  <si>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</si>
  <si>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</si>
  <si>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</si>
  <si>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</si>
  <si>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</si>
  <si>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</si>
  <si>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</si>
  <si>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</si>
  <si>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</si>
  <si>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</si>
  <si>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</si>
  <si>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</si>
  <si>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</si>
  <si>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</si>
  <si>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</si>
  <si>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</si>
  <si>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</si>
  <si>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</si>
  <si>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</si>
  <si>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</si>
  <si>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</si>
  <si>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</si>
  <si>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</si>
  <si>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</si>
  <si>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</si>
  <si>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</si>
  <si>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</si>
  <si>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</si>
  <si>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</si>
  <si>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</si>
  <si>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</si>
  <si>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</si>
  <si>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</si>
  <si>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</si>
  <si>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</si>
  <si>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</si>
  <si>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</si>
  <si>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</si>
  <si>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</si>
  <si>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</si>
  <si>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</si>
  <si>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</si>
  <si>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</si>
  <si>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</si>
  <si>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</si>
  <si>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</si>
  <si>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</si>
  <si>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</si>
  <si>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</si>
  <si>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</si>
  <si>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</si>
  <si>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</si>
  <si>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</si>
  <si>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</si>
  <si>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</si>
  <si>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</si>
  <si>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</si>
  <si>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</si>
  <si>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</si>
  <si>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</si>
  <si>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</si>
  <si>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</si>
  <si>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</si>
  <si>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</si>
  <si>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</si>
  <si>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</si>
  <si>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</si>
  <si>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</si>
  <si>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</si>
  <si>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</si>
  <si>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</si>
  <si>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</si>
  <si>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</si>
  <si>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</si>
  <si>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</si>
  <si>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</si>
  <si>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</si>
  <si>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</si>
  <si>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</si>
  <si>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</si>
  <si>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</si>
  <si>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</si>
  <si>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</si>
  <si>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</si>
  <si>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</si>
  <si>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</si>
  <si>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</si>
  <si>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</si>
  <si>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</si>
  <si>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</si>
  <si>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</si>
  <si>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</si>
  <si>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</si>
  <si>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</si>
  <si>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</si>
  <si>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</si>
  <si>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</si>
  <si>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</si>
  <si>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</si>
  <si>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</si>
  <si>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</si>
  <si>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</si>
  <si>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</si>
  <si>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</si>
  <si>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</si>
  <si>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</si>
  <si>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</si>
  <si>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</si>
  <si>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</si>
  <si>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</si>
  <si>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</si>
  <si>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</si>
  <si>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</si>
  <si>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</si>
  <si>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</si>
  <si>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</si>
  <si>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</si>
  <si>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</si>
  <si>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</si>
  <si>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</si>
  <si>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</si>
  <si>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</si>
  <si>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</si>
  <si>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</si>
  <si>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</si>
  <si>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</si>
  <si>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</si>
  <si>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</si>
  <si>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</si>
  <si>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</si>
  <si>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</si>
  <si>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</si>
  <si>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</si>
  <si>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</si>
  <si>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</si>
  <si>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</si>
  <si>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</si>
  <si>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</si>
  <si>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</si>
  <si>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</si>
  <si>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</si>
  <si>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</si>
  <si>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</si>
  <si>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</si>
  <si>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</si>
  <si>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</si>
  <si>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</si>
  <si>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</si>
  <si>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</si>
  <si>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</si>
  <si>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</si>
  <si>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</si>
  <si>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</si>
  <si>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</si>
  <si>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</si>
  <si>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</si>
  <si>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</si>
  <si>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</si>
  <si>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</si>
  <si>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</si>
  <si>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</si>
  <si>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</si>
  <si>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</si>
  <si>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</si>
  <si>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</si>
  <si>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</si>
  <si>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</si>
  <si>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</si>
  <si>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</si>
  <si>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</si>
  <si>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</si>
  <si>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</si>
  <si>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</si>
  <si>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</si>
  <si>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</si>
  <si>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</si>
  <si>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</si>
  <si>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</si>
  <si>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</si>
  <si>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</si>
  <si>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</si>
  <si>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</si>
  <si>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</si>
  <si>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</si>
  <si>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</si>
  <si>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</si>
  <si>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</si>
  <si>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</si>
  <si>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</si>
  <si>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</si>
  <si>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</si>
  <si>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</si>
  <si>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</si>
  <si>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</si>
  <si>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</si>
  <si>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</si>
  <si>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</si>
  <si>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</si>
  <si>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</si>
  <si>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</si>
  <si>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</si>
  <si>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</si>
  <si>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</si>
  <si>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</si>
  <si>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</si>
  <si>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</si>
  <si>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</si>
  <si>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</si>
  <si>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</si>
  <si>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</si>
  <si>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</si>
  <si>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</si>
  <si>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</si>
  <si>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</si>
  <si>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</si>
  <si>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</si>
  <si>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</si>
  <si>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</si>
  <si>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</si>
  <si>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</si>
  <si>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</si>
  <si>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</si>
  <si>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</si>
  <si>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</si>
  <si>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</si>
  <si>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</si>
  <si>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</si>
  <si>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</si>
  <si>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</si>
  <si>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</si>
  <si>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</si>
  <si>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</si>
  <si>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</si>
  <si>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</si>
  <si>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</si>
  <si>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</si>
  <si>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</si>
  <si>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</si>
  <si>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</si>
  <si>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</si>
  <si>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</si>
  <si>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</si>
  <si>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</si>
  <si>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</si>
  <si>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</si>
  <si>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</si>
  <si>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</si>
  <si>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</si>
  <si>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</si>
  <si>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</si>
  <si>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</si>
  <si>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</si>
  <si>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</si>
  <si>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</si>
  <si>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</si>
  <si>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</si>
  <si>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</si>
  <si>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</si>
  <si>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</si>
  <si>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</si>
  <si>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</si>
  <si>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</si>
  <si>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</si>
  <si>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</si>
  <si>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</si>
  <si>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</si>
  <si>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</si>
  <si>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</si>
  <si>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</si>
  <si>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</si>
  <si>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</si>
  <si>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</si>
  <si>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</si>
  <si>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</si>
  <si>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</si>
  <si>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</si>
  <si>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</si>
  <si>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</si>
  <si>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</si>
  <si>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</si>
  <si>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</si>
  <si>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</si>
  <si>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</si>
  <si>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</si>
  <si>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</si>
  <si>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</si>
  <si>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</si>
  <si>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</si>
  <si>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</si>
  <si>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</si>
  <si>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</si>
  <si>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</si>
  <si>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</si>
  <si>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</si>
  <si>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</si>
  <si>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</si>
  <si>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</si>
  <si>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</si>
  <si>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</si>
  <si>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</si>
  <si>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</si>
  <si>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</si>
  <si>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</si>
  <si>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</si>
  <si>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</si>
  <si>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</si>
  <si>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</si>
  <si>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</si>
  <si>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</si>
  <si>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</si>
  <si>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</si>
  <si>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</si>
  <si>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</si>
  <si>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</si>
  <si>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</si>
  <si>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</si>
  <si>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</si>
  <si>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</si>
  <si>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</si>
  <si>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</si>
  <si>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</si>
  <si>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</si>
  <si>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</si>
  <si>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</si>
  <si>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</si>
  <si>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</si>
  <si>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</si>
  <si>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</si>
  <si>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</si>
  <si>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</si>
  <si>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</si>
  <si>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</si>
  <si>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</si>
  <si>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</si>
  <si>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</si>
  <si>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</si>
  <si>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</si>
  <si>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</si>
  <si>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</si>
  <si>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</si>
  <si>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</si>
  <si>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</si>
  <si>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</si>
  <si>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</si>
  <si>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</si>
  <si>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</si>
  <si>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</si>
  <si>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</si>
  <si>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</si>
  <si>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</si>
  <si>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</si>
  <si>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</si>
  <si>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</si>
  <si>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</si>
  <si>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</si>
  <si>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</si>
  <si>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</si>
  <si>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</si>
  <si>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</si>
  <si>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</si>
  <si>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</si>
  <si>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</si>
  <si>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</si>
  <si>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</si>
  <si>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</si>
  <si>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</si>
  <si>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</si>
  <si>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</si>
  <si>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</si>
  <si>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</si>
  <si>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</si>
  <si>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</si>
  <si>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</si>
  <si>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</si>
  <si>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</si>
  <si>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</si>
  <si>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</si>
  <si>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</si>
  <si>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</si>
  <si>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</si>
  <si>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</si>
  <si>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</si>
  <si>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</si>
  <si>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</si>
  <si>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</si>
  <si>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</si>
  <si>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</si>
  <si>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</si>
  <si>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</si>
  <si>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</si>
  <si>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</si>
  <si>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</si>
  <si>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</si>
  <si>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</si>
  <si>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</si>
  <si>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</si>
  <si>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</si>
  <si>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</si>
  <si>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</si>
  <si>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</si>
  <si>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</si>
  <si>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</si>
  <si>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</si>
  <si>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</si>
  <si>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</si>
  <si>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</si>
  <si>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</si>
  <si>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</si>
  <si>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</si>
  <si>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</si>
  <si>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</si>
  <si>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</si>
  <si>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</si>
  <si>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</si>
  <si>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</si>
  <si>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</si>
  <si>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</si>
  <si>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</si>
  <si>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</si>
  <si>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</si>
  <si>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</si>
  <si>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</si>
  <si>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</si>
  <si>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</si>
  <si>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</si>
  <si>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</si>
  <si>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</si>
  <si>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</si>
  <si>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</si>
  <si>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</si>
  <si>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</si>
  <si>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</si>
  <si>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</si>
  <si>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</si>
  <si>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</si>
  <si>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</si>
  <si>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</si>
  <si>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</si>
  <si>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</si>
  <si>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</si>
  <si>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</si>
  <si>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</si>
  <si>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</si>
  <si>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</si>
  <si>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</si>
  <si>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</si>
  <si>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</si>
  <si>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</si>
  <si>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</si>
  <si>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</si>
  <si>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</si>
  <si>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</si>
  <si>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</si>
  <si>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</si>
  <si>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</si>
  <si>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</si>
  <si>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</si>
  <si>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</si>
  <si>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</si>
  <si>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</si>
  <si>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</si>
  <si>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</si>
  <si>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</si>
  <si>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</si>
  <si>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</si>
  <si>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</si>
  <si>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</si>
  <si>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</si>
  <si>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</si>
  <si>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</si>
  <si>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</si>
  <si>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</si>
  <si>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</si>
  <si>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</si>
  <si>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</si>
  <si>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</si>
  <si>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</si>
  <si>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</si>
  <si>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</si>
  <si>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</si>
  <si>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</si>
  <si>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</si>
  <si>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</si>
  <si>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</si>
  <si>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</si>
  <si>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</si>
  <si>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</si>
  <si>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</si>
  <si>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</si>
  <si>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</si>
  <si>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</si>
  <si>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</si>
  <si>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</si>
  <si>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</si>
  <si>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</si>
  <si>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</si>
  <si>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</si>
  <si>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</si>
  <si>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</si>
  <si>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</si>
  <si>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</si>
  <si>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</si>
  <si>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</si>
  <si>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</si>
  <si>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</si>
  <si>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</si>
  <si>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</si>
  <si>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</si>
  <si>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</si>
  <si>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</si>
  <si>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</si>
  <si>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</si>
  <si>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</si>
  <si>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</si>
  <si>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</si>
  <si>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</si>
  <si>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</si>
  <si>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</si>
  <si>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</si>
  <si>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</si>
  <si>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</si>
  <si>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</si>
  <si>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</si>
  <si>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</si>
  <si>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</si>
  <si>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</si>
  <si>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</si>
  <si>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</si>
  <si>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</si>
  <si>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</si>
  <si>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</si>
  <si>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</si>
  <si>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</si>
  <si>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</si>
  <si>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</si>
  <si>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</si>
  <si>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</si>
  <si>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</si>
  <si>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</si>
  <si>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</si>
  <si>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</si>
  <si>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</si>
  <si>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</si>
  <si>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</si>
  <si>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</si>
  <si>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</si>
  <si>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</si>
  <si>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</si>
  <si>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</si>
  <si>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</si>
  <si>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</si>
  <si>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</si>
  <si>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</si>
  <si>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</si>
  <si>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</si>
  <si>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</si>
  <si>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</si>
  <si>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</si>
  <si>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</si>
  <si>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</si>
  <si>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</si>
  <si>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</si>
  <si>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</si>
  <si>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</si>
  <si>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</si>
  <si>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</si>
  <si>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</si>
  <si>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</si>
  <si>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</si>
  <si>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</si>
  <si>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</si>
  <si>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</si>
  <si>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</si>
  <si>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</si>
  <si>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</si>
  <si>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</si>
  <si>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</si>
  <si>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</si>
  <si>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</si>
  <si>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</si>
  <si>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</si>
  <si>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</si>
  <si>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</si>
  <si>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</si>
  <si>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</si>
  <si>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</si>
  <si>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</si>
  <si>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</si>
  <si>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</si>
  <si>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</si>
  <si>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</si>
  <si>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</si>
  <si>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</si>
  <si>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</si>
  <si>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</si>
  <si>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</si>
  <si>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</si>
  <si>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</si>
  <si>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</si>
  <si>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</si>
  <si>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</si>
  <si>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</si>
  <si>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</si>
  <si>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</si>
  <si>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</si>
  <si>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</si>
  <si>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</si>
  <si>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</si>
  <si>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</si>
  <si>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</si>
  <si>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</si>
  <si>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</si>
  <si>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</si>
  <si>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</si>
  <si>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</si>
  <si>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</si>
  <si>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</si>
  <si>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</si>
  <si>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</si>
  <si>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</si>
  <si>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</si>
  <si>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</si>
  <si>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</si>
  <si>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</si>
  <si>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</si>
  <si>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</si>
  <si>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</si>
  <si>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</si>
  <si>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</si>
  <si>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</si>
  <si>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</si>
  <si>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</si>
  <si>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</si>
  <si>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</si>
  <si>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</si>
  <si>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</si>
  <si>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</si>
  <si>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</si>
  <si>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</si>
  <si>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</si>
  <si>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</si>
  <si>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</si>
  <si>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</si>
  <si>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</si>
  <si>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</si>
  <si>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</si>
  <si>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</si>
  <si>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</si>
  <si>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</si>
  <si>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</si>
  <si>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</si>
  <si>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</si>
  <si>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</si>
  <si>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</si>
  <si>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</si>
  <si>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</si>
  <si>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</si>
  <si>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</si>
  <si>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</si>
  <si>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</si>
  <si>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</si>
  <si>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</si>
  <si>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</si>
  <si>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</si>
  <si>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</si>
  <si>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</si>
  <si>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</si>
  <si>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</si>
  <si>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</si>
  <si>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</si>
  <si>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</si>
  <si>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</si>
  <si>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</si>
  <si>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</si>
  <si>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</si>
  <si>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</si>
  <si>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</si>
  <si>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</si>
  <si>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</si>
  <si>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</si>
  <si>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</si>
  <si>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</si>
  <si>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</si>
  <si>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</si>
  <si>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</si>
  <si>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</si>
  <si>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</si>
  <si>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</si>
  <si>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</si>
  <si>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</si>
  <si>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</si>
  <si>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</si>
  <si>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</si>
  <si>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</si>
  <si>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</si>
  <si>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</si>
  <si>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</si>
  <si>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</si>
  <si>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</si>
  <si>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</si>
  <si>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</si>
  <si>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</si>
  <si>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</si>
  <si>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</si>
  <si>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</si>
  <si>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</si>
  <si>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</si>
  <si>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</si>
  <si>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</si>
  <si>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</si>
  <si>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</si>
  <si>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</si>
  <si>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</si>
  <si>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</si>
  <si>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</si>
  <si>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</si>
  <si>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</si>
  <si>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</si>
  <si>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</si>
  <si>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</si>
  <si>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</si>
  <si>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</si>
  <si>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</si>
  <si>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</si>
  <si>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</si>
  <si>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</si>
  <si>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</si>
  <si>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</si>
  <si>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</si>
  <si>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</si>
  <si>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</si>
  <si>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</si>
  <si>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</si>
  <si>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</si>
  <si>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</si>
  <si>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</si>
  <si>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</si>
  <si>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</si>
  <si>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</si>
  <si>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</si>
  <si>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</si>
  <si>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</si>
  <si>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</si>
  <si>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</si>
  <si>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</si>
  <si>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</si>
  <si>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</si>
  <si>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</si>
  <si>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</si>
  <si>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</si>
  <si>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</si>
  <si>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</si>
  <si>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</si>
  <si>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</si>
  <si>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</si>
  <si>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</si>
  <si>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</si>
  <si>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</si>
  <si>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</si>
  <si>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</si>
  <si>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</si>
  <si>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</si>
  <si>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</si>
  <si>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</si>
  <si>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</si>
  <si>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</si>
  <si>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</si>
  <si>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</si>
  <si>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</si>
  <si>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</si>
  <si>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</si>
  <si>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</si>
  <si>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</si>
  <si>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</si>
  <si>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</si>
  <si>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</si>
  <si>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</si>
  <si>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</si>
  <si>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</si>
  <si>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</si>
  <si>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</si>
  <si>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</si>
  <si>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</si>
  <si>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</si>
  <si>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</si>
  <si>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</si>
  <si>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</si>
  <si>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</si>
  <si>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</si>
  <si>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</si>
  <si>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</si>
  <si>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</si>
  <si>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</si>
  <si>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</si>
  <si>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</si>
  <si>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</si>
  <si>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</si>
  <si>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</si>
  <si>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</si>
  <si>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</si>
  <si>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</si>
  <si>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</si>
  <si>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</si>
  <si>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</si>
  <si>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</si>
  <si>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</si>
  <si>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</si>
  <si>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</si>
  <si>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</si>
  <si>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</si>
  <si>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</si>
  <si>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</si>
  <si>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</si>
  <si>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</si>
  <si>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</si>
  <si>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</si>
  <si>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</si>
  <si>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</si>
  <si>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</si>
  <si>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</si>
  <si>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</si>
  <si>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</si>
  <si>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</si>
  <si>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</si>
  <si>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</si>
  <si>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</si>
  <si>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</si>
  <si>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</si>
  <si>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</si>
  <si>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</si>
  <si>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</si>
  <si>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</si>
  <si>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</si>
  <si>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</si>
  <si>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</si>
  <si>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</si>
  <si>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</si>
  <si>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</si>
  <si>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</si>
  <si>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</si>
  <si>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</si>
  <si>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</si>
  <si>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</si>
  <si>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</si>
  <si>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</si>
  <si>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</si>
  <si>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</si>
  <si>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</si>
  <si>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</si>
  <si>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</si>
  <si>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</si>
  <si>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</si>
  <si>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</si>
  <si>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</si>
  <si>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</si>
  <si>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</si>
  <si>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</si>
  <si>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</si>
  <si>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</si>
  <si>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</si>
  <si>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</si>
  <si>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</si>
  <si>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</si>
  <si>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</si>
  <si>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</si>
  <si>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</si>
  <si>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</si>
  <si>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</si>
  <si>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</si>
  <si>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</si>
  <si>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</si>
  <si>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</si>
  <si>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</si>
  <si>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</si>
  <si>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</si>
  <si>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</si>
  <si>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</si>
  <si>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</si>
  <si>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</si>
  <si>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</si>
  <si>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</si>
  <si>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</si>
  <si>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</si>
  <si>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</si>
  <si>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</si>
  <si>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</si>
  <si>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</si>
  <si>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</si>
  <si>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</si>
  <si>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</si>
  <si>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</si>
  <si>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</si>
  <si>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</si>
  <si>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</si>
  <si>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</si>
  <si>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</si>
  <si>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</si>
  <si>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</si>
  <si>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</si>
  <si>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</si>
  <si>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</si>
  <si>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</si>
  <si>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</si>
  <si>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</si>
  <si>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</si>
  <si>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</si>
  <si>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</si>
  <si>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</si>
  <si>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</si>
  <si>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</si>
  <si>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</si>
  <si>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</si>
  <si>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</si>
  <si>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</si>
  <si>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</si>
  <si>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</si>
  <si>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</si>
  <si>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</si>
  <si>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</si>
  <si>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</si>
  <si>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</si>
  <si>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</si>
  <si>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</si>
  <si>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</si>
  <si>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</si>
  <si>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</si>
  <si>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</si>
  <si>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</si>
  <si>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</si>
  <si>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</si>
  <si>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</si>
  <si>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</si>
  <si>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</si>
  <si>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</si>
  <si>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</si>
  <si>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</si>
  <si>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</si>
  <si>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</si>
  <si>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</si>
  <si>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</si>
  <si>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</si>
  <si>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</si>
  <si>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</si>
  <si>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</si>
  <si>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</si>
  <si>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</si>
  <si>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</si>
  <si>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</si>
  <si>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</si>
  <si>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</si>
  <si>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</si>
  <si>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</si>
  <si>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</si>
  <si>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</si>
  <si>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</si>
  <si>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</si>
  <si>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</si>
  <si>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</si>
  <si>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</si>
  <si>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</si>
  <si>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</si>
  <si>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</si>
  <si>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</si>
  <si>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</si>
  <si>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</si>
  <si>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</si>
  <si>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</si>
  <si>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</si>
  <si>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</si>
  <si>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</si>
  <si>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</si>
  <si>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</si>
  <si>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</si>
  <si>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</si>
  <si>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</si>
  <si>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</si>
  <si>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</si>
  <si>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</si>
  <si>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</si>
  <si>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</si>
  <si>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</si>
  <si>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</si>
  <si>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</si>
  <si>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</si>
  <si>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</si>
  <si>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</si>
  <si>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</si>
  <si>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</si>
  <si>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</si>
  <si>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</si>
  <si>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</si>
  <si>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</si>
  <si>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</si>
  <si>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</si>
  <si>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</si>
  <si>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</si>
  <si>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</si>
  <si>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</si>
  <si>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</si>
  <si>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</si>
  <si>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</si>
  <si>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</si>
  <si>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</si>
  <si>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</si>
  <si>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</si>
  <si>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</si>
  <si>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</si>
  <si>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</si>
  <si>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</si>
  <si>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</si>
  <si>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</si>
  <si>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</si>
  <si>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</si>
  <si>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</si>
  <si>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</si>
  <si>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</si>
  <si>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</si>
  <si>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</si>
  <si>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</si>
  <si>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</si>
  <si>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</si>
  <si>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</si>
  <si>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</si>
  <si>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</si>
  <si>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</si>
  <si>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</si>
  <si>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</si>
  <si>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</si>
  <si>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</si>
  <si>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</si>
  <si>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</si>
  <si>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</si>
  <si>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</si>
  <si>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</si>
  <si>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</si>
  <si>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</si>
  <si>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</si>
  <si>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</si>
  <si>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</si>
  <si>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</si>
  <si>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</si>
  <si>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</si>
  <si>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</si>
  <si>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</si>
  <si>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</si>
  <si>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</si>
  <si>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</si>
  <si>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</si>
  <si>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</si>
  <si>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</si>
  <si>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</si>
  <si>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</si>
  <si>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</si>
  <si>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</si>
  <si>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</si>
  <si>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</si>
  <si>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</si>
  <si>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</si>
  <si>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</si>
  <si>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</si>
  <si>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</si>
  <si>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</si>
  <si>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</si>
  <si>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</si>
  <si>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</si>
  <si>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</si>
  <si>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</si>
  <si>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</si>
  <si>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</si>
  <si>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</si>
  <si>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</si>
  <si>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</si>
  <si>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</si>
  <si>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</si>
  <si>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</si>
  <si>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</si>
  <si>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</si>
  <si>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</si>
  <si>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</si>
  <si>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</si>
  <si>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</si>
  <si>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</si>
  <si>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</si>
  <si>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</si>
  <si>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</si>
  <si>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</si>
  <si>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</si>
  <si>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</si>
  <si>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</si>
  <si>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</si>
  <si>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</si>
  <si>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</si>
  <si>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</si>
  <si>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</si>
  <si>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</si>
  <si>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</si>
  <si>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</si>
  <si>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</si>
  <si>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</si>
  <si>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</si>
  <si>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</si>
  <si>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</si>
  <si>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</si>
  <si>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</si>
  <si>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</si>
  <si>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</si>
  <si>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</si>
  <si>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</si>
  <si>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</si>
  <si>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</si>
  <si>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</si>
  <si>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</si>
  <si>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</si>
  <si>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</si>
  <si>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</si>
  <si>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</si>
  <si>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</si>
  <si>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</si>
  <si>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</si>
  <si>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</si>
  <si>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</si>
  <si>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</si>
  <si>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</si>
  <si>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</si>
  <si>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</si>
  <si>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</si>
  <si>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</si>
  <si>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</si>
  <si>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</si>
  <si>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</si>
  <si>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</si>
  <si>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</si>
  <si>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</si>
  <si>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</si>
  <si>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</si>
  <si>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</si>
  <si>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</si>
  <si>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</si>
  <si>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</si>
  <si>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</si>
  <si>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</si>
  <si>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</si>
  <si>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</si>
  <si>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</si>
  <si>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</si>
  <si>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</si>
  <si>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</si>
  <si>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</si>
  <si>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</si>
  <si>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</si>
  <si>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</si>
  <si>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</si>
  <si>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</si>
  <si>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</si>
  <si>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</si>
  <si>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</si>
  <si>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</si>
  <si>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</si>
  <si>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</si>
  <si>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</si>
  <si>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</si>
  <si>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</si>
  <si>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</si>
  <si>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</si>
  <si>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</si>
  <si>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</si>
  <si>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</si>
  <si>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</si>
  <si>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</si>
  <si>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</si>
  <si>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</si>
  <si>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</si>
  <si>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</si>
  <si>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</si>
  <si>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</si>
  <si>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</si>
  <si>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</si>
  <si>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</si>
  <si>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</si>
  <si>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</si>
  <si>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</si>
  <si>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</si>
  <si>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</si>
  <si>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</si>
  <si>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</si>
  <si>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</si>
  <si>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</si>
  <si>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</si>
  <si>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</si>
  <si>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</si>
  <si>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</si>
  <si>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</si>
  <si>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</si>
  <si>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</si>
  <si>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</si>
  <si>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</si>
  <si>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</si>
  <si>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</si>
  <si>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</si>
  <si>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</si>
  <si>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</si>
  <si>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</si>
  <si>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</si>
  <si>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</si>
  <si>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</si>
  <si>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</si>
  <si>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</si>
  <si>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</si>
  <si>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</si>
  <si>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</si>
  <si>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</si>
  <si>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</si>
  <si>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</si>
  <si>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</si>
  <si>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</si>
  <si>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</si>
  <si>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</si>
  <si>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</si>
  <si>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</si>
  <si>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</si>
  <si>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</si>
  <si>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</si>
  <si>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</si>
  <si>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</si>
  <si>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</si>
  <si>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</si>
  <si>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</si>
  <si>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</si>
  <si>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</si>
  <si>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</si>
  <si>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</si>
  <si>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</si>
  <si>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</si>
  <si>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</si>
  <si>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</si>
  <si>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</si>
  <si>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</si>
  <si>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</si>
  <si>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</si>
  <si>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</si>
  <si>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</si>
  <si>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</si>
  <si>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</si>
  <si>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</si>
  <si>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</si>
  <si>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</si>
  <si>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</si>
  <si>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</si>
  <si>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</si>
  <si>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</si>
  <si>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</si>
  <si>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</si>
  <si>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</si>
  <si>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</si>
  <si>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</si>
  <si>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</si>
  <si>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</si>
  <si>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</si>
  <si>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</si>
  <si>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</si>
  <si>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</si>
  <si>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</si>
  <si>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</si>
  <si>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</si>
  <si>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</si>
  <si>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</si>
  <si>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</si>
  <si>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</si>
  <si>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</si>
  <si>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</si>
  <si>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</si>
  <si>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</si>
  <si>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</si>
  <si>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</si>
  <si>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</si>
  <si>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</si>
  <si>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</si>
  <si>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</si>
  <si>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</si>
  <si>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</si>
  <si>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</si>
  <si>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</si>
  <si>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</si>
  <si>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</si>
  <si>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</si>
  <si>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</si>
  <si>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</si>
  <si>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</si>
  <si>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</si>
  <si>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</si>
  <si>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</si>
  <si>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</si>
  <si>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</si>
  <si>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</si>
  <si>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</si>
  <si>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</si>
  <si>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</si>
  <si>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</si>
  <si>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</si>
  <si>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</si>
  <si>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</si>
  <si>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</si>
  <si>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</si>
  <si>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</si>
  <si>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</si>
  <si>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</si>
  <si>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</si>
  <si>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</si>
  <si>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</si>
  <si>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</si>
  <si>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</si>
  <si>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</si>
  <si>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</si>
  <si>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</si>
  <si>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</si>
  <si>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</si>
  <si>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</si>
  <si>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</si>
  <si>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</si>
  <si>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</si>
  <si>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</si>
  <si>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</si>
  <si>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</si>
  <si>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</si>
  <si>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</si>
  <si>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</si>
  <si>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</si>
  <si>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</si>
  <si>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</si>
  <si>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</si>
  <si>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</si>
  <si>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</si>
  <si>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</si>
  <si>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</si>
  <si>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</si>
  <si>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</si>
  <si>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</si>
  <si>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</si>
  <si>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</si>
  <si>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</si>
  <si>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</si>
  <si>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</si>
  <si>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</si>
  <si>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</si>
  <si>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</si>
  <si>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</si>
  <si>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</si>
  <si>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</si>
  <si>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</si>
  <si>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</si>
  <si>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</si>
  <si>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</si>
  <si>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</si>
  <si>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</si>
  <si>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</si>
  <si>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</si>
  <si>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</si>
  <si>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</si>
  <si>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</si>
  <si>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</si>
  <si>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</si>
  <si>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</si>
  <si>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</si>
  <si>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</si>
  <si>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</si>
  <si>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</si>
  <si>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</si>
  <si>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</si>
  <si>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</si>
  <si>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</si>
  <si>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</si>
  <si>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</si>
  <si>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</si>
  <si>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</si>
  <si>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</si>
  <si>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</si>
  <si>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</si>
  <si>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</si>
  <si>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</si>
  <si>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</si>
  <si>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</si>
  <si>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</si>
  <si>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</si>
  <si>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</si>
  <si>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</si>
  <si>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</si>
  <si>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</si>
  <si>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</si>
  <si>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</si>
  <si>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</si>
  <si>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</si>
  <si>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</si>
  <si>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</si>
  <si>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</si>
  <si>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</si>
  <si>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</si>
  <si>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</si>
  <si>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</si>
  <si>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</si>
  <si>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</si>
  <si>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</si>
  <si>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</si>
  <si>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</si>
  <si>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</si>
  <si>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</si>
  <si>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</si>
  <si>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</si>
  <si>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</si>
  <si>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</si>
  <si>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</si>
  <si>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</si>
  <si>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</si>
  <si>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</si>
  <si>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</si>
  <si>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</si>
  <si>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</si>
  <si>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</si>
  <si>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</si>
  <si>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</si>
  <si>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</si>
  <si>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</si>
  <si>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</si>
  <si>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</si>
  <si>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</si>
  <si>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</si>
  <si>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</si>
  <si>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</si>
  <si>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</si>
  <si>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</si>
  <si>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</si>
  <si>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</si>
  <si>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</si>
  <si>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</si>
  <si>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</si>
  <si>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</si>
  <si>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</si>
  <si>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</si>
  <si>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</si>
  <si>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</si>
  <si>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</si>
  <si>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</si>
  <si>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</si>
  <si>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</si>
  <si>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</si>
  <si>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</si>
  <si>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</si>
  <si>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</si>
  <si>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</si>
  <si>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</si>
  <si>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</si>
  <si>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</si>
  <si>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</si>
  <si>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</si>
  <si>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</si>
  <si>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</si>
  <si>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</si>
  <si>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</si>
  <si>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</si>
  <si>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</si>
  <si>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</si>
  <si>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</si>
  <si>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</si>
  <si>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</si>
  <si>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</si>
  <si>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</si>
  <si>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</si>
  <si>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</si>
  <si>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</si>
  <si>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</si>
  <si>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</si>
  <si>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</si>
  <si>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</si>
  <si>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</si>
  <si>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</si>
  <si>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</si>
  <si>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</si>
  <si>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</si>
  <si>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</si>
  <si>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</si>
  <si>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</si>
  <si>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</si>
  <si>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</si>
  <si>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</si>
  <si>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</si>
  <si>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</si>
  <si>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</si>
  <si>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</si>
  <si>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</si>
  <si>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</si>
  <si>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</si>
  <si>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</si>
  <si>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</si>
  <si>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</si>
  <si>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</si>
  <si>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</si>
  <si>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</si>
  <si>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</si>
  <si>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</si>
  <si>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</si>
  <si>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</si>
  <si>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</si>
  <si>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</si>
  <si>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</si>
  <si>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</si>
  <si>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</si>
  <si>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</si>
  <si>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</si>
  <si>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</si>
  <si>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</si>
  <si>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</si>
  <si>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</si>
  <si>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</si>
  <si>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</si>
  <si>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</si>
  <si>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</si>
  <si>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</si>
  <si>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</si>
  <si>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</si>
  <si>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</si>
  <si>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</si>
  <si>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</si>
  <si>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</si>
  <si>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</si>
  <si>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</si>
  <si>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</si>
  <si>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</si>
  <si>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</si>
  <si>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</si>
  <si>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</si>
  <si>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</si>
  <si>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</si>
  <si>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</si>
  <si>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</si>
  <si>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</si>
  <si>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</si>
  <si>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</si>
  <si>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</si>
  <si>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</si>
  <si>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</si>
  <si>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</si>
  <si>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</si>
  <si>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</si>
  <si>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</si>
  <si>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</si>
  <si>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</si>
  <si>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</si>
  <si>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</si>
  <si>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</si>
  <si>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</si>
  <si>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</si>
  <si>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</si>
  <si>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</si>
  <si>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</si>
  <si>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</si>
  <si>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</si>
  <si>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</si>
  <si>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</si>
  <si>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</si>
  <si>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</si>
  <si>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</si>
  <si>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</si>
  <si>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</si>
  <si>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</si>
  <si>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</si>
  <si>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</si>
  <si>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</si>
  <si>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</si>
  <si>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</si>
  <si>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</si>
  <si>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</si>
  <si>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</si>
  <si>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</si>
  <si>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</si>
  <si>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</si>
  <si>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</si>
  <si>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</si>
  <si>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</si>
  <si>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</si>
  <si>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</si>
  <si>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</si>
  <si>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</si>
  <si>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</si>
  <si>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</si>
  <si>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</si>
  <si>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</si>
  <si>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</si>
  <si>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</si>
  <si>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</si>
  <si>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</si>
  <si>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</si>
  <si>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</si>
  <si>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</si>
  <si>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</si>
  <si>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</si>
  <si>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</si>
  <si>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</si>
  <si>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</si>
  <si>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</si>
  <si>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</si>
  <si>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</si>
  <si>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</si>
  <si>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</si>
  <si>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</si>
  <si>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</si>
  <si>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</si>
  <si>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</si>
  <si>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</si>
  <si>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</si>
  <si>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</si>
  <si>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</si>
  <si>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</si>
  <si>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</si>
  <si>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</si>
  <si>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</si>
  <si>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</si>
  <si>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</si>
  <si>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</si>
  <si>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</si>
  <si>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</si>
  <si>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</si>
  <si>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</si>
  <si>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</si>
  <si>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</si>
  <si>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</si>
  <si>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</si>
  <si>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</si>
  <si>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</si>
  <si>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</si>
  <si>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</si>
  <si>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</si>
  <si>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</si>
  <si>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</si>
  <si>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</si>
  <si>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</si>
  <si>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</si>
  <si>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</si>
  <si>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</si>
  <si>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</si>
  <si>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</si>
  <si>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</si>
  <si>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</si>
  <si>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</si>
  <si>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</si>
  <si>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</si>
  <si>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</si>
  <si>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</si>
  <si>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</si>
  <si>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</si>
  <si>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</si>
  <si>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</si>
  <si>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</si>
  <si>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</si>
  <si>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</si>
  <si>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</si>
  <si>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</si>
  <si>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</si>
  <si>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</si>
  <si>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</si>
  <si>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</si>
  <si>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</si>
  <si>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</si>
  <si>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</si>
  <si>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</si>
  <si>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</si>
  <si>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</si>
  <si>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</si>
  <si>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</si>
  <si>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</si>
  <si>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</si>
  <si>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</si>
  <si>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</si>
  <si>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</si>
  <si>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</si>
  <si>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</si>
  <si>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</si>
  <si>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</si>
  <si>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</si>
  <si>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</si>
  <si>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</si>
  <si>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</si>
  <si>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</si>
  <si>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</si>
  <si>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</si>
  <si>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</si>
  <si>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</si>
  <si>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</si>
  <si>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</si>
  <si>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</si>
  <si>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</si>
  <si>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</si>
  <si>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</si>
  <si>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</si>
  <si>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</si>
  <si>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</si>
  <si>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</si>
  <si>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</si>
  <si>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</si>
  <si>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</si>
  <si>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</si>
  <si>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</si>
  <si>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</si>
  <si>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</si>
  <si>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</si>
  <si>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</si>
  <si>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</si>
  <si>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</si>
  <si>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</si>
  <si>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</si>
  <si>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</si>
  <si>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</si>
  <si>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</si>
  <si>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</si>
  <si>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</si>
  <si>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</si>
  <si>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</si>
  <si>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</si>
  <si>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</si>
  <si>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</si>
  <si>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</si>
  <si>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</si>
  <si>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</si>
  <si>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</si>
  <si>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</si>
  <si>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</si>
  <si>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</si>
  <si>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</si>
  <si>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</si>
  <si>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</si>
  <si>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</si>
  <si>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</si>
  <si>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</si>
  <si>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</si>
  <si>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</si>
  <si>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</si>
  <si>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</si>
  <si>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</si>
  <si>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</si>
  <si>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</si>
  <si>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</si>
  <si>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</si>
  <si>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</si>
  <si>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</si>
  <si>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</si>
  <si>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</si>
  <si>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</si>
  <si>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</si>
  <si>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</si>
  <si>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</si>
  <si>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</si>
  <si>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</si>
  <si>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</si>
  <si>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</si>
  <si>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</si>
  <si>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</si>
  <si>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</si>
  <si>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</si>
  <si>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</si>
  <si>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</si>
  <si>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</si>
  <si>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</si>
  <si>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</si>
  <si>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</si>
  <si>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</si>
  <si>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</si>
  <si>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</si>
  <si>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</si>
  <si>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</si>
  <si>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</si>
  <si>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</si>
  <si>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</si>
  <si>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</si>
  <si>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</si>
  <si>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</si>
  <si>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</si>
  <si>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</si>
  <si>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</si>
  <si>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</si>
  <si>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</si>
  <si>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</si>
  <si>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</si>
  <si>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</si>
  <si>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</si>
  <si>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</si>
  <si>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</si>
  <si>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</si>
  <si>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</si>
  <si>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</si>
  <si>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</si>
  <si>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</si>
  <si>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</si>
  <si>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</si>
  <si>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</si>
  <si>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</si>
  <si>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</si>
  <si>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</si>
  <si>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</si>
  <si>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</si>
  <si>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</si>
  <si>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</si>
  <si>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</si>
  <si>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</si>
  <si>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</si>
  <si>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</si>
  <si>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</si>
  <si>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</si>
  <si>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</si>
  <si>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</si>
  <si>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</si>
  <si>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</si>
  <si>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</si>
  <si>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</si>
  <si>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</si>
  <si>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</si>
  <si>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</si>
  <si>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</si>
  <si>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</si>
  <si>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</si>
  <si>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</si>
  <si>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</si>
  <si>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</si>
  <si>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</si>
  <si>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</si>
  <si>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</si>
  <si>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</si>
  <si>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</si>
  <si>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</si>
  <si>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</si>
  <si>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</si>
  <si>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</si>
  <si>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</si>
  <si>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</si>
  <si>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</si>
  <si>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</si>
  <si>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</si>
  <si>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</si>
  <si>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</si>
  <si>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</si>
  <si>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</si>
  <si>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</si>
  <si>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</si>
  <si>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</si>
  <si>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</si>
  <si>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</si>
  <si>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</si>
  <si>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</si>
  <si>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</si>
  <si>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</si>
  <si>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</si>
  <si>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</si>
  <si>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</si>
  <si>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</si>
  <si>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</si>
  <si>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</si>
  <si>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</si>
  <si>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</si>
  <si>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</si>
  <si>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</si>
  <si>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</si>
  <si>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</si>
  <si>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</si>
  <si>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</si>
  <si>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</si>
  <si>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</si>
  <si>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</si>
  <si>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</si>
  <si>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</si>
  <si>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</si>
  <si>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</si>
  <si>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</si>
  <si>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</si>
  <si>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</si>
  <si>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</si>
  <si>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</si>
  <si>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</si>
  <si>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</si>
  <si>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</si>
  <si>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</si>
  <si>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</si>
  <si>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</si>
  <si>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</si>
  <si>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</si>
  <si>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</si>
  <si>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</si>
  <si>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</si>
  <si>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</si>
  <si>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</si>
  <si>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</si>
  <si>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</si>
  <si>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</si>
  <si>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</si>
  <si>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</si>
  <si>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</si>
  <si>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</si>
  <si>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</si>
  <si>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</si>
  <si>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</si>
  <si>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</si>
  <si>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</si>
  <si>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</si>
  <si>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</si>
  <si>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</si>
  <si>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</si>
  <si>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</si>
  <si>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</si>
  <si>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</si>
  <si>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</si>
  <si>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</si>
  <si>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</si>
  <si>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</si>
  <si>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</si>
  <si>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</si>
  <si>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</si>
  <si>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</si>
  <si>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</si>
  <si>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</si>
  <si>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</si>
  <si>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</si>
  <si>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</si>
  <si>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</si>
  <si>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</si>
  <si>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</si>
  <si>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</si>
  <si>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</si>
  <si>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</si>
  <si>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</si>
  <si>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</si>
  <si>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</si>
  <si>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</si>
  <si>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</si>
  <si>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</si>
  <si>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</si>
  <si>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</si>
  <si>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</si>
  <si>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</si>
  <si>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</si>
  <si>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</si>
  <si>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</si>
  <si>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</si>
  <si>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</si>
  <si>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</si>
  <si>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</si>
  <si>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</si>
  <si>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</si>
  <si>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</si>
  <si>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</si>
  <si>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</si>
  <si>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</si>
  <si>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</si>
  <si>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</si>
  <si>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</si>
  <si>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</si>
  <si>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</si>
  <si>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</si>
  <si>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</si>
  <si>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</si>
  <si>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</si>
  <si>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</si>
  <si>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</si>
  <si>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</si>
  <si>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</si>
  <si>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</si>
  <si>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</si>
  <si>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</si>
  <si>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</si>
  <si>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</si>
  <si>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</si>
  <si>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</si>
  <si>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</si>
  <si>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</si>
  <si>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</si>
  <si>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</si>
  <si>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</si>
  <si>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</si>
  <si>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</si>
  <si>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</si>
  <si>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</si>
  <si>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</si>
  <si>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</si>
  <si>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</si>
  <si>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</si>
  <si>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</si>
  <si>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</si>
  <si>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</si>
  <si>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</si>
  <si>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</si>
  <si>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</si>
  <si>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</si>
  <si>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</si>
  <si>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</si>
  <si>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</si>
  <si>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</si>
  <si>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</si>
  <si>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</si>
  <si>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</si>
  <si>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</si>
  <si>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</si>
  <si>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</si>
  <si>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</si>
  <si>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</si>
  <si>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</si>
  <si>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</si>
  <si>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</si>
  <si>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</si>
  <si>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</si>
  <si>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</si>
  <si>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</si>
  <si>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</si>
  <si>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</si>
  <si>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</si>
  <si>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</si>
  <si>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</si>
  <si>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</si>
  <si>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</si>
  <si>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</si>
  <si>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</si>
  <si>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</si>
  <si>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</si>
  <si>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</si>
  <si>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</si>
  <si>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</si>
  <si>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</si>
  <si>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</si>
  <si>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</si>
  <si>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</si>
  <si>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</si>
  <si>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</si>
  <si>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</si>
  <si>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</si>
  <si>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</si>
  <si>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</si>
  <si>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</si>
  <si>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</si>
  <si>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</si>
  <si>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</si>
  <si>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</si>
  <si>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</si>
  <si>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</si>
  <si>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</si>
  <si>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</si>
  <si>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</si>
  <si>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</si>
  <si>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</si>
  <si>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</si>
  <si>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</si>
  <si>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</si>
  <si>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</si>
  <si>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</si>
  <si>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</si>
  <si>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</si>
  <si>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</si>
  <si>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</si>
  <si>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</si>
  <si>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</si>
  <si>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</si>
  <si>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</si>
  <si>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</si>
  <si>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</si>
  <si>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</si>
  <si>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</si>
  <si>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</si>
  <si>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</si>
  <si>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</si>
  <si>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</si>
  <si>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</si>
  <si>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</si>
  <si>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</si>
  <si>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</si>
  <si>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</si>
  <si>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</si>
  <si>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</si>
  <si>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</si>
  <si>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</si>
  <si>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</si>
  <si>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</si>
  <si>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</si>
  <si>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</si>
  <si>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</si>
  <si>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</si>
  <si>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</si>
  <si>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</si>
  <si>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</si>
  <si>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</si>
  <si>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</si>
  <si>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</si>
  <si>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</si>
  <si>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</si>
  <si>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</si>
  <si>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</si>
  <si>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</si>
  <si>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</si>
  <si>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</si>
  <si>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</si>
  <si>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</si>
  <si>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</si>
  <si>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</si>
  <si>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</si>
  <si>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</si>
  <si>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</si>
  <si>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</si>
  <si>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</si>
  <si>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</si>
  <si>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</si>
  <si>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</si>
  <si>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</si>
  <si>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</si>
  <si>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</si>
  <si>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</si>
  <si>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</si>
  <si>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</si>
  <si>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</si>
  <si>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</si>
  <si>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</si>
  <si>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</si>
  <si>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</si>
  <si>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</si>
  <si>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</si>
  <si>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</si>
  <si>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</si>
  <si>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</si>
  <si>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</si>
  <si>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</si>
  <si>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</si>
  <si>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</si>
  <si>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</si>
  <si>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</si>
  <si>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</si>
  <si>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</si>
  <si>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</si>
  <si>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</si>
  <si>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</si>
  <si>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</si>
  <si>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</si>
  <si>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</si>
  <si>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</si>
  <si>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</si>
  <si>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</si>
  <si>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</si>
  <si>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</si>
  <si>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</si>
  <si>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</si>
  <si>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</si>
  <si>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</si>
  <si>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</si>
  <si>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</si>
  <si>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</si>
  <si>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</si>
  <si>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</si>
  <si>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</si>
  <si>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</si>
  <si>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</si>
  <si>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</si>
  <si>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</si>
  <si>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</si>
  <si>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</si>
  <si>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</si>
  <si>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</si>
  <si>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</si>
  <si>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</si>
  <si>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</si>
  <si>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</si>
  <si>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</si>
  <si>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</si>
  <si>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</si>
  <si>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</si>
  <si>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</si>
  <si>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</si>
  <si>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</si>
  <si>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</si>
  <si>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</si>
  <si>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</si>
  <si>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</si>
  <si>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</si>
  <si>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</si>
  <si>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</si>
  <si>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</si>
  <si>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</si>
  <si>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</si>
  <si>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</si>
  <si>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</si>
  <si>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</si>
  <si>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</si>
  <si>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</si>
  <si>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</si>
  <si>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</si>
  <si>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</si>
  <si>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</si>
  <si>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</si>
  <si>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</si>
  <si>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</si>
  <si>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</si>
  <si>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</si>
  <si>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</si>
  <si>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</si>
  <si>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</si>
  <si>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</si>
  <si>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</si>
  <si>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</si>
  <si>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</si>
  <si>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</si>
  <si>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</si>
  <si>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</si>
  <si>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</si>
  <si>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</si>
  <si>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</si>
  <si>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</si>
  <si>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</si>
  <si>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</si>
  <si>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</si>
  <si>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</si>
  <si>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</si>
  <si>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</si>
  <si>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</si>
  <si>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</si>
  <si>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</si>
  <si>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</si>
  <si>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</si>
  <si>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</si>
  <si>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</si>
  <si>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</si>
  <si>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</si>
  <si>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</si>
  <si>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</si>
  <si>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</si>
  <si>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</si>
  <si>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</si>
  <si>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</si>
  <si>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</si>
  <si>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</si>
  <si>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</si>
  <si>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</si>
  <si>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</si>
  <si>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</si>
  <si>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</si>
  <si>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</si>
  <si>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</si>
  <si>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</si>
  <si>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</si>
  <si>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</si>
  <si>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</si>
  <si>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</si>
  <si>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</si>
  <si>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</si>
  <si>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</si>
  <si>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</si>
  <si>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</si>
  <si>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</si>
  <si>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</si>
  <si>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</si>
  <si>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</si>
  <si>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</si>
  <si>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</si>
  <si>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</si>
  <si>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</si>
  <si>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</si>
  <si>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</si>
  <si>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</si>
  <si>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</si>
  <si>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</si>
  <si>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</si>
  <si>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</si>
  <si>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</si>
  <si>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</si>
  <si>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</si>
  <si>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</si>
  <si>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</si>
  <si>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</si>
  <si>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</si>
  <si>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</si>
  <si>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</si>
  <si>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</si>
  <si>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</si>
  <si>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</si>
  <si>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</si>
  <si>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</si>
  <si>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</si>
  <si>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</si>
  <si>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</si>
  <si>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</si>
  <si>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</si>
  <si>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</si>
  <si>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</si>
  <si>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</si>
  <si>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</si>
  <si>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</si>
  <si>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</si>
  <si>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</si>
  <si>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</si>
  <si>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</si>
  <si>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</si>
  <si>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</si>
  <si>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</si>
  <si>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</si>
  <si>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</si>
  <si>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</si>
  <si>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</si>
  <si>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</si>
  <si>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</si>
  <si>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</si>
  <si>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</si>
  <si>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</si>
  <si>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</si>
  <si>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</si>
  <si>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</si>
  <si>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</si>
  <si>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</si>
  <si>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</si>
  <si>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</si>
  <si>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</si>
  <si>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</si>
  <si>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</si>
  <si>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</si>
  <si>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</si>
  <si>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</si>
  <si>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</si>
  <si>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</si>
  <si>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</si>
  <si>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</si>
  <si>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</si>
  <si>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</si>
  <si>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</si>
  <si>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</si>
  <si>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</si>
  <si>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</si>
  <si>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</si>
  <si>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</si>
  <si>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</si>
  <si>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</si>
  <si>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</si>
  <si>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</si>
  <si>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</si>
  <si>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</si>
  <si>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</si>
  <si>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</si>
  <si>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</si>
  <si>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</si>
  <si>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</si>
  <si>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</si>
  <si>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</si>
  <si>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</si>
  <si>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</si>
  <si>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</si>
  <si>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</si>
  <si>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</si>
  <si>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</si>
  <si>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</si>
  <si>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</si>
  <si>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</si>
  <si>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</si>
  <si>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</si>
  <si>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</si>
  <si>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</si>
  <si>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</si>
  <si>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</si>
  <si>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</si>
  <si>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</si>
  <si>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</si>
  <si>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</si>
  <si>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</si>
  <si>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</si>
  <si>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</si>
  <si>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</si>
  <si>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</si>
  <si>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</si>
  <si>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</si>
  <si>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</si>
  <si>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</si>
  <si>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</si>
  <si>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</si>
  <si>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</si>
  <si>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</si>
  <si>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</si>
  <si>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</si>
  <si>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</si>
  <si>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</si>
  <si>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</si>
  <si>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</si>
  <si>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</si>
  <si>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</si>
  <si>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</si>
  <si>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</si>
  <si>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</si>
  <si>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</si>
  <si>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</si>
  <si>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</si>
  <si>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</si>
  <si>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</si>
  <si>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</si>
  <si>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</si>
  <si>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</si>
  <si>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</si>
  <si>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</si>
  <si>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</si>
  <si>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</si>
  <si>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</si>
  <si>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</si>
  <si>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</si>
  <si>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</si>
  <si>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</si>
  <si>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</si>
  <si>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</si>
  <si>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</si>
  <si>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</si>
  <si>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</si>
  <si>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</si>
  <si>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</si>
  <si>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</si>
  <si>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</si>
  <si>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</si>
  <si>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</si>
  <si>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</si>
  <si>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</si>
  <si>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</si>
  <si>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</si>
  <si>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</si>
  <si>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</si>
  <si>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</si>
  <si>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</si>
  <si>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</si>
  <si>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</si>
  <si>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</si>
  <si>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</si>
  <si>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</si>
  <si>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</si>
  <si>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</si>
  <si>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</si>
  <si>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</si>
  <si>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</si>
  <si>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</si>
  <si>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</si>
  <si>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</si>
  <si>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</si>
  <si>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</si>
  <si>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</si>
  <si>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</si>
  <si>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</si>
  <si>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</si>
  <si>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</si>
  <si>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</si>
  <si>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</si>
  <si>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</si>
  <si>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</si>
  <si>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</si>
  <si>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</si>
  <si>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</si>
  <si>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</si>
  <si>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</si>
  <si>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</si>
  <si>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</si>
  <si>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</si>
  <si>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</si>
  <si>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</si>
  <si>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</si>
  <si>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</si>
  <si>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</si>
  <si>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</si>
  <si>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</si>
  <si>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</si>
  <si>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</si>
  <si>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</si>
  <si>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</si>
  <si>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</si>
  <si>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</si>
  <si>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</si>
  <si>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</si>
  <si>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</si>
  <si>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</si>
  <si>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</si>
  <si>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</si>
  <si>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</si>
  <si>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</si>
  <si>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</si>
  <si>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</si>
  <si>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</si>
  <si>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</si>
  <si>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</si>
  <si>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</si>
  <si>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</si>
  <si>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</si>
  <si>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</si>
  <si>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</si>
  <si>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</si>
  <si>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</si>
  <si>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</si>
  <si>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</si>
  <si>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</si>
  <si>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</si>
  <si>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</si>
  <si>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</si>
  <si>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</si>
  <si>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</si>
  <si>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</si>
  <si>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</si>
  <si>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</si>
  <si>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</si>
  <si>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</si>
  <si>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</si>
  <si>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</si>
  <si>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</si>
  <si>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</si>
  <si>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</si>
  <si>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</si>
  <si>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</si>
  <si>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</si>
  <si>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</si>
  <si>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</si>
  <si>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</si>
  <si>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</si>
  <si>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</si>
  <si>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</si>
  <si>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</si>
  <si>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</si>
  <si>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</si>
  <si>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</si>
  <si>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</si>
  <si>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</si>
  <si>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</si>
  <si>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</si>
  <si>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</si>
  <si>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</si>
  <si>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</si>
  <si>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</si>
  <si>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</si>
  <si>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</si>
  <si>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</si>
  <si>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</si>
  <si>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</si>
  <si>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</si>
  <si>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</si>
  <si>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</si>
  <si>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</si>
  <si>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</si>
  <si>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</si>
  <si>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</si>
  <si>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</si>
  <si>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</si>
  <si>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</si>
  <si>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</si>
  <si>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</si>
  <si>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</si>
  <si>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</si>
  <si>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</si>
  <si>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</si>
  <si>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</si>
  <si>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</si>
  <si>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</si>
  <si>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</si>
  <si>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</si>
  <si>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</si>
  <si>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</si>
  <si>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</si>
  <si>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</si>
  <si>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</si>
  <si>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</si>
  <si>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</si>
  <si>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</si>
  <si>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</si>
  <si>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</si>
  <si>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</si>
  <si>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</si>
  <si>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</si>
  <si>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</si>
  <si>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</si>
  <si>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</si>
  <si>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</si>
  <si>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</si>
  <si>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</si>
  <si>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</si>
  <si>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</si>
  <si>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</si>
  <si>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</si>
  <si>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</si>
  <si>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</si>
  <si>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</si>
  <si>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</si>
  <si>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</si>
  <si>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</si>
  <si>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</si>
  <si>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</si>
  <si>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</si>
  <si>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</si>
  <si>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</si>
  <si>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</si>
  <si>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</si>
  <si>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</si>
  <si>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</si>
  <si>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</si>
  <si>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</si>
  <si>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</si>
  <si>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</si>
  <si>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</si>
  <si>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</si>
  <si>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</si>
  <si>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</si>
  <si>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</si>
  <si>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</si>
  <si>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</si>
  <si>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</si>
  <si>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</si>
  <si>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</si>
  <si>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</si>
  <si>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</si>
  <si>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</si>
  <si>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</si>
  <si>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</si>
  <si>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</si>
  <si>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</si>
  <si>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</si>
  <si>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</si>
  <si>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</si>
  <si>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</si>
  <si>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</si>
  <si>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</si>
  <si>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</si>
  <si>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</si>
  <si>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</si>
  <si>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</si>
  <si>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</si>
  <si>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</si>
  <si>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</si>
  <si>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</si>
  <si>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</si>
  <si>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</si>
  <si>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</si>
  <si>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</si>
  <si>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</si>
  <si>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</si>
  <si>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</si>
  <si>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</si>
  <si>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</si>
  <si>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</si>
  <si>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</si>
  <si>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</si>
  <si>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</si>
  <si>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</si>
  <si>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</si>
  <si>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</si>
  <si>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</si>
  <si>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</si>
  <si>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</si>
  <si>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</si>
  <si>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</si>
  <si>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</si>
  <si>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</si>
  <si>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</si>
  <si>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</si>
  <si>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</si>
  <si>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</si>
  <si>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</si>
  <si>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</si>
  <si>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</si>
  <si>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</si>
  <si>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</si>
  <si>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</si>
  <si>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</si>
  <si>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</si>
  <si>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</si>
  <si>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</si>
  <si>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</si>
  <si>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</si>
  <si>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</si>
  <si>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</si>
  <si>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</si>
  <si>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</si>
  <si>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</si>
  <si>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</si>
  <si>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</si>
  <si>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</si>
  <si>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</si>
  <si>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</si>
  <si>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</si>
  <si>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</si>
  <si>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</si>
  <si>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</si>
  <si>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</si>
  <si>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</si>
  <si>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</si>
  <si>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</si>
  <si>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</si>
  <si>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</si>
  <si>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</si>
  <si>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</si>
  <si>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</si>
  <si>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</si>
  <si>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</si>
  <si>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</si>
  <si>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</si>
  <si>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</si>
  <si>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</si>
  <si>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</si>
  <si>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</si>
  <si>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</si>
  <si>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</si>
  <si>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</si>
  <si>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</si>
  <si>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</si>
  <si>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</si>
  <si>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</si>
  <si>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</si>
  <si>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</si>
  <si>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</si>
  <si>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</si>
  <si>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</si>
  <si>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</si>
  <si>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</si>
  <si>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</si>
  <si>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</si>
  <si>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</si>
  <si>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</si>
  <si>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</si>
  <si>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</si>
  <si>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</si>
  <si>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</si>
  <si>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</si>
  <si>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</si>
  <si>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</si>
  <si>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</si>
  <si>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</si>
  <si>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</si>
  <si>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</si>
  <si>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</si>
  <si>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</si>
  <si>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</si>
  <si>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</si>
  <si>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</si>
  <si>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</si>
  <si>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</si>
  <si>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</si>
  <si>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</si>
  <si>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</si>
  <si>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</si>
  <si>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</si>
  <si>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</si>
  <si>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</si>
  <si>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</si>
  <si>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</si>
  <si>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</si>
  <si>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</si>
  <si>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</si>
  <si>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</si>
  <si>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</si>
  <si>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</si>
  <si>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</si>
  <si>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</si>
  <si>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</si>
  <si>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</si>
  <si>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</si>
  <si>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</si>
  <si>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</si>
  <si>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</si>
  <si>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</si>
  <si>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</si>
  <si>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</si>
  <si>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</si>
  <si>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</si>
  <si>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</si>
  <si>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</si>
  <si>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</si>
  <si>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</si>
  <si>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</si>
  <si>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</si>
  <si>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</si>
  <si>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</si>
  <si>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</si>
  <si>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</si>
  <si>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</si>
  <si>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</si>
  <si>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</si>
  <si>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</si>
  <si>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</si>
  <si>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</si>
  <si>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</si>
  <si>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</si>
  <si>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</si>
  <si>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</si>
  <si>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</si>
  <si>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</si>
  <si>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</si>
  <si>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</si>
  <si>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</si>
  <si>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</si>
  <si>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</si>
  <si>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</si>
  <si>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</si>
  <si>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</si>
  <si>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</si>
  <si>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</si>
  <si>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</si>
  <si>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</si>
  <si>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</si>
  <si>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</si>
  <si>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</si>
  <si>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</si>
  <si>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</si>
  <si>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</si>
  <si>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</si>
  <si>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</si>
  <si>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</si>
  <si>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</si>
  <si>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</si>
  <si>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</si>
  <si>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</si>
  <si>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</si>
  <si>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</si>
  <si>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</si>
  <si>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</si>
  <si>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</si>
  <si>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</si>
  <si>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</si>
  <si>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</si>
  <si>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</si>
  <si>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</si>
  <si>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</si>
  <si>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</si>
  <si>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</si>
  <si>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</si>
  <si>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</si>
  <si>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</si>
  <si>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</si>
  <si>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</si>
  <si>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</si>
  <si>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</si>
  <si>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</si>
  <si>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</si>
  <si>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</si>
  <si>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</si>
  <si>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</si>
  <si>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</si>
  <si>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</si>
  <si>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</si>
  <si>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</si>
  <si>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</si>
  <si>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</si>
  <si>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</si>
  <si>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</si>
  <si>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</si>
  <si>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</si>
  <si>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</si>
  <si>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</si>
  <si>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</si>
  <si>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</si>
  <si>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</si>
  <si>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</si>
  <si>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</si>
  <si>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</si>
  <si>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</si>
  <si>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</si>
  <si>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</si>
  <si>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</si>
  <si>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</si>
  <si>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</si>
  <si>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</si>
  <si>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</si>
  <si>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</si>
  <si>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</si>
  <si>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</si>
  <si>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</si>
  <si>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</si>
  <si>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</si>
  <si>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</si>
  <si>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</si>
  <si>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</si>
  <si>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</si>
  <si>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</si>
  <si>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</si>
  <si>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</si>
  <si>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</si>
  <si>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</si>
  <si>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</si>
  <si>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</si>
  <si>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</si>
  <si>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</si>
  <si>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</si>
  <si>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</si>
  <si>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</si>
  <si>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</si>
  <si>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</si>
  <si>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</si>
  <si>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</si>
  <si>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</si>
  <si>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</si>
  <si>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</si>
  <si>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</si>
  <si>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</si>
  <si>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</si>
  <si>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</si>
  <si>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</si>
  <si>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</si>
  <si>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</si>
  <si>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</si>
  <si>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</si>
  <si>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</si>
  <si>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</si>
  <si>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</si>
  <si>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</si>
  <si>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</si>
  <si>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</si>
  <si>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</si>
  <si>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</si>
  <si>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</si>
  <si>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</si>
  <si>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</si>
  <si>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</si>
  <si>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</si>
  <si>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</si>
  <si>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</si>
  <si>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</si>
  <si>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</si>
  <si>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</si>
  <si>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</si>
  <si>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</si>
  <si>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</si>
  <si>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</si>
  <si>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</si>
  <si>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</si>
  <si>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</si>
  <si>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</si>
  <si>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</si>
  <si>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</si>
  <si>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</si>
  <si>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</si>
  <si>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</si>
  <si>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</si>
  <si>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</si>
  <si>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</si>
  <si>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</si>
  <si>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</si>
  <si>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</si>
  <si>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</si>
  <si>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</si>
  <si>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</si>
  <si>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</si>
  <si>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</si>
  <si>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</si>
  <si>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</si>
  <si>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</si>
  <si>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</si>
  <si>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</si>
  <si>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</si>
  <si>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</si>
  <si>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</si>
  <si>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</si>
  <si>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</si>
  <si>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</si>
  <si>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</si>
  <si>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</si>
  <si>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</si>
  <si>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</si>
  <si>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</si>
  <si>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</si>
  <si>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</si>
  <si>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</si>
  <si>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</si>
  <si>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</si>
  <si>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</si>
  <si>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</si>
  <si>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</si>
  <si>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</si>
  <si>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</si>
  <si>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</si>
  <si>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</si>
  <si>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</si>
  <si>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</si>
  <si>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</si>
  <si>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</si>
  <si>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</si>
  <si>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</si>
  <si>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</si>
  <si>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</si>
  <si>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</si>
  <si>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</si>
  <si>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</si>
  <si>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</si>
  <si>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</si>
  <si>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</si>
  <si>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</si>
  <si>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</si>
  <si>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</si>
  <si>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</si>
  <si>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</si>
  <si>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</si>
  <si>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</si>
  <si>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</si>
  <si>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</si>
  <si>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</si>
  <si>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</si>
  <si>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</si>
  <si>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</si>
  <si>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</si>
  <si>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</si>
  <si>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</si>
  <si>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</si>
  <si>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</si>
  <si>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</si>
  <si>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</si>
  <si>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</si>
  <si>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</si>
  <si>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</si>
  <si>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</si>
  <si>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</si>
  <si>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</si>
  <si>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</si>
  <si>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</si>
  <si>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</si>
  <si>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</si>
  <si>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</si>
  <si>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</si>
  <si>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</si>
  <si>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</si>
  <si>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</si>
  <si>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</si>
  <si>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</si>
  <si>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</si>
  <si>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</si>
  <si>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</si>
  <si>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</si>
  <si>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</si>
  <si>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</si>
  <si>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</si>
  <si>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</si>
  <si>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</si>
  <si>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</si>
  <si>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</si>
  <si>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</si>
  <si>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</si>
  <si>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</si>
  <si>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</si>
  <si>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</si>
  <si>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</si>
  <si>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</si>
  <si>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</si>
  <si>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</si>
  <si>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</si>
  <si>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</si>
  <si>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</si>
  <si>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</si>
  <si>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</si>
  <si>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</si>
  <si>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</si>
  <si>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</si>
  <si>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</si>
  <si>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</si>
  <si>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</si>
  <si>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</si>
  <si>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</si>
  <si>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</si>
  <si>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</si>
  <si>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</si>
  <si>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</si>
  <si>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</si>
  <si>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</si>
  <si>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</si>
  <si>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</si>
  <si>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</si>
  <si>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</si>
  <si>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</si>
  <si>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</si>
  <si>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</si>
  <si>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</si>
  <si>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</si>
  <si>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</si>
  <si>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</si>
  <si>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</si>
  <si>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</si>
  <si>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</si>
  <si>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</si>
  <si>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</si>
  <si>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</si>
  <si>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</si>
  <si>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</si>
  <si>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</si>
  <si>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</si>
  <si>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</si>
  <si>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</si>
  <si>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</si>
  <si>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</si>
  <si>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</si>
  <si>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</si>
  <si>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</si>
  <si>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</si>
  <si>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</si>
  <si>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</si>
  <si>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</si>
  <si>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</si>
  <si>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</si>
  <si>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</si>
  <si>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</si>
  <si>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</si>
  <si>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</si>
  <si>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</si>
  <si>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</si>
  <si>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</si>
  <si>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</si>
  <si>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</si>
  <si>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</si>
  <si>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</si>
  <si>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</si>
  <si>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</si>
  <si>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</si>
  <si>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</si>
  <si>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</si>
  <si>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</si>
  <si>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</si>
  <si>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</si>
  <si>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</si>
  <si>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</si>
  <si>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</si>
  <si>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</si>
  <si>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</si>
  <si>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</si>
  <si>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</si>
  <si>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</si>
  <si>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</si>
  <si>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</si>
  <si>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</si>
  <si>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</si>
  <si>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</si>
  <si>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</si>
  <si>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</si>
  <si>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</si>
  <si>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</si>
  <si>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</si>
  <si>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</si>
  <si>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</si>
  <si>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</si>
  <si>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</si>
  <si>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</si>
  <si>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</si>
  <si>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</si>
  <si>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</si>
  <si>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</si>
  <si>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</si>
  <si>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</si>
  <si>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</si>
  <si>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</si>
  <si>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</si>
  <si>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</si>
  <si>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</si>
  <si>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</si>
  <si>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</si>
  <si>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</si>
  <si>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</si>
  <si>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</si>
  <si>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</si>
  <si>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</si>
  <si>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</si>
  <si>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</si>
  <si>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</si>
  <si>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</si>
  <si>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</si>
  <si>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</si>
  <si>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</si>
  <si>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</si>
  <si>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</si>
  <si>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</si>
  <si>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</si>
  <si>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</si>
  <si>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</si>
  <si>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</si>
  <si>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</si>
  <si>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</si>
  <si>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</si>
  <si>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</si>
  <si>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</si>
  <si>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</si>
  <si>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</si>
  <si>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</si>
  <si>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</si>
  <si>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</si>
  <si>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</si>
  <si>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</si>
  <si>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</si>
  <si>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</si>
  <si>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</si>
  <si>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</si>
  <si>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</si>
  <si>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</si>
  <si>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</si>
  <si>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</si>
  <si>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</si>
  <si>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</si>
  <si>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</si>
  <si>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</si>
  <si>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</si>
  <si>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</si>
  <si>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</si>
  <si>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</si>
  <si>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</si>
  <si>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</si>
  <si>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</si>
  <si>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</si>
  <si>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</si>
  <si>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</si>
  <si>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</si>
  <si>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</si>
  <si>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</si>
  <si>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</si>
  <si>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</si>
  <si>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</si>
  <si>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</si>
  <si>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</si>
  <si>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</si>
  <si>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</si>
  <si>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</si>
  <si>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</si>
  <si>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</si>
  <si>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</si>
  <si>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</si>
  <si>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</si>
  <si>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</si>
  <si>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</si>
  <si>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</si>
  <si>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</si>
  <si>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</si>
  <si>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</si>
  <si>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</si>
  <si>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</si>
  <si>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</si>
  <si>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</si>
  <si>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</si>
  <si>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</si>
  <si>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</si>
  <si>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</si>
  <si>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</si>
  <si>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</si>
  <si>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</si>
  <si>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</si>
  <si>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</si>
  <si>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</si>
  <si>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</si>
  <si>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</si>
  <si>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</si>
  <si>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</si>
  <si>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</si>
  <si>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</si>
  <si>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</si>
  <si>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</si>
  <si>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</si>
  <si>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</si>
  <si>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</si>
  <si>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</si>
  <si>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</si>
  <si>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</si>
  <si>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</si>
  <si>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</si>
  <si>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</si>
  <si>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</si>
  <si>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</si>
  <si>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</si>
  <si>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</si>
  <si>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</si>
  <si>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</si>
  <si>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</si>
  <si>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</si>
  <si>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</si>
  <si>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</si>
  <si>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</si>
  <si>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</si>
  <si>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</si>
  <si>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</si>
  <si>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</si>
  <si>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</si>
  <si>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</si>
  <si>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</si>
  <si>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</si>
  <si>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</si>
  <si>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</si>
  <si>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</si>
  <si>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</si>
  <si>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</si>
  <si>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</si>
  <si>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</si>
  <si>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</si>
  <si>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</si>
  <si>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</si>
  <si>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</si>
  <si>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</si>
  <si>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</si>
  <si>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</si>
  <si>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</si>
  <si>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</si>
  <si>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</si>
  <si>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</si>
  <si>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</si>
  <si>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</si>
  <si>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</si>
  <si>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</si>
  <si>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</si>
  <si>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</si>
  <si>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</si>
  <si>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</si>
  <si>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</si>
  <si>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</si>
  <si>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</si>
  <si>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</si>
  <si>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</si>
  <si>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</si>
  <si>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</si>
  <si>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</si>
  <si>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</si>
  <si>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</si>
  <si>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</si>
  <si>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</si>
  <si>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</si>
  <si>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</si>
  <si>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</si>
  <si>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</si>
  <si>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</si>
  <si>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</si>
  <si>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</si>
  <si>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</si>
  <si>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</si>
  <si>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</si>
  <si>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</si>
  <si>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</si>
  <si>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</si>
  <si>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</si>
  <si>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</si>
  <si>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</si>
  <si>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</si>
  <si>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</si>
  <si>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</si>
  <si>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</si>
  <si>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</si>
  <si>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</si>
  <si>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</si>
  <si>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</si>
  <si>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</si>
  <si>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</si>
  <si>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</si>
  <si>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</si>
  <si>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</si>
  <si>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</si>
  <si>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</si>
  <si>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</si>
  <si>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</si>
  <si>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</si>
  <si>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</si>
  <si>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</si>
  <si>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</si>
  <si>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</si>
  <si>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</si>
  <si>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</si>
  <si>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</si>
  <si>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</si>
  <si>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</si>
  <si>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</si>
  <si>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</si>
  <si>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</si>
  <si>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</si>
  <si>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</si>
  <si>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</si>
  <si>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</si>
  <si>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</si>
  <si>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</si>
  <si>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</si>
  <si>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</si>
  <si>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</si>
  <si>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</si>
  <si>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</si>
  <si>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</si>
  <si>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</si>
  <si>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</si>
  <si>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</si>
  <si>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</si>
  <si>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</si>
  <si>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</si>
  <si>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</si>
  <si>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</si>
  <si>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</si>
  <si>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</si>
  <si>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</si>
  <si>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</si>
  <si>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</si>
  <si>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</si>
  <si>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</si>
  <si>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</si>
  <si>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</si>
  <si>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</si>
  <si>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</si>
  <si>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</si>
  <si>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</si>
  <si>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</si>
  <si>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</si>
  <si>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</si>
  <si>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</si>
  <si>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</si>
  <si>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</si>
  <si>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</si>
  <si>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</si>
  <si>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</si>
  <si>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</si>
  <si>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</si>
  <si>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</si>
  <si>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</si>
  <si>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</si>
  <si>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</si>
  <si>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</si>
  <si>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</si>
  <si>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</si>
  <si>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</si>
  <si>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</si>
  <si>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</si>
  <si>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</si>
  <si>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</si>
  <si>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</si>
  <si>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</si>
  <si>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</si>
  <si>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</si>
  <si>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</si>
  <si>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</si>
  <si>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</si>
  <si>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</si>
  <si>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</si>
  <si>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</si>
  <si>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</si>
  <si>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</si>
  <si>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</si>
  <si>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</si>
  <si>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</si>
  <si>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</si>
  <si>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</si>
  <si>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</si>
  <si>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</si>
  <si>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</si>
  <si>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</si>
  <si>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</si>
  <si>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</si>
  <si>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</si>
  <si>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</si>
  <si>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</si>
  <si>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</si>
  <si>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</si>
  <si>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</si>
  <si>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</si>
  <si>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</si>
  <si>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</si>
  <si>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</si>
  <si>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</si>
  <si>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</si>
  <si>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</si>
  <si>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</si>
  <si>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</si>
  <si>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</si>
  <si>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</si>
  <si>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</si>
  <si>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</si>
  <si>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</si>
  <si>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</si>
  <si>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</si>
  <si>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</si>
  <si>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</si>
  <si>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</si>
  <si>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</si>
  <si>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</si>
  <si>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</si>
  <si>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</si>
  <si>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</si>
  <si>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</si>
  <si>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</si>
  <si>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</si>
  <si>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</si>
  <si>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</si>
  <si>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</si>
  <si>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</si>
  <si>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</si>
  <si>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</si>
  <si>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</si>
  <si>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</si>
  <si>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</si>
  <si>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</si>
  <si>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</si>
  <si>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</si>
  <si>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</si>
  <si>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</si>
  <si>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</si>
  <si>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</si>
  <si>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</si>
  <si>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</si>
  <si>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</si>
  <si>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</si>
  <si>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</si>
  <si>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</si>
  <si>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</si>
  <si>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</si>
  <si>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</si>
  <si>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</si>
  <si>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</si>
  <si>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</si>
  <si>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</si>
  <si>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</si>
  <si>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</si>
  <si>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</si>
  <si>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</si>
  <si>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</si>
  <si>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</si>
  <si>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</si>
  <si>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</si>
  <si>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</si>
  <si>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</si>
  <si>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</si>
  <si>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</si>
  <si>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</si>
  <si>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</si>
  <si>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</si>
  <si>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</si>
  <si>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</si>
  <si>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</si>
  <si>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</si>
  <si>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</si>
  <si>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</si>
  <si>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</si>
  <si>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</si>
  <si>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</si>
  <si>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</si>
  <si>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</si>
  <si>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</si>
  <si>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</si>
  <si>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</si>
  <si>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</si>
  <si>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</si>
  <si>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</si>
  <si>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</si>
  <si>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</si>
  <si>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</si>
  <si>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</si>
  <si>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</si>
  <si>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</si>
  <si>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</si>
  <si>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</si>
  <si>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</si>
  <si>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</si>
  <si>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</si>
  <si>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</si>
  <si>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</si>
  <si>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</si>
  <si>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</si>
  <si>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</si>
  <si>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</si>
  <si>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</si>
  <si>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</si>
  <si>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</si>
  <si>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</si>
  <si>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</si>
  <si>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</si>
  <si>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</si>
  <si>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</si>
  <si>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</si>
  <si>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</si>
  <si>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</si>
  <si>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</si>
  <si>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</si>
  <si>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</si>
  <si>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</si>
  <si>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</si>
  <si>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</si>
  <si>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</si>
  <si>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</si>
  <si>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</si>
  <si>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</si>
  <si>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</si>
  <si>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</si>
  <si>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</si>
  <si>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</si>
  <si>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</si>
  <si>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</si>
  <si>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</si>
  <si>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</si>
  <si>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</si>
  <si>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</si>
  <si>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</si>
  <si>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</si>
  <si>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</si>
  <si>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</si>
  <si>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</si>
  <si>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</si>
  <si>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</si>
  <si>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</si>
  <si>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</si>
  <si>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</si>
  <si>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</si>
  <si>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</si>
  <si>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</si>
  <si>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</si>
  <si>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</si>
  <si>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</si>
  <si>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</si>
  <si>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</si>
  <si>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</si>
  <si>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</si>
  <si>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</si>
  <si>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</si>
  <si>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</si>
  <si>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</si>
  <si>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</si>
  <si>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</si>
  <si>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</si>
  <si>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</si>
  <si>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</si>
  <si>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</si>
  <si>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</si>
  <si>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</si>
  <si>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</si>
  <si>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</si>
  <si>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</si>
  <si>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</si>
  <si>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</si>
  <si>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</si>
  <si>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</si>
  <si>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</si>
  <si>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</si>
  <si>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</si>
  <si>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</si>
  <si>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</si>
  <si>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</si>
  <si>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</si>
  <si>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</si>
  <si>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</si>
  <si>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</si>
  <si>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</si>
  <si>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</si>
  <si>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</si>
  <si>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</si>
  <si>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</si>
  <si>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</si>
  <si>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</si>
  <si>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</si>
  <si>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</si>
  <si>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</si>
  <si>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</si>
  <si>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</si>
  <si>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</si>
  <si>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</si>
  <si>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</si>
  <si>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</si>
  <si>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</si>
  <si>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</si>
  <si>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</si>
  <si>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</si>
  <si>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</si>
  <si>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</si>
  <si>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</si>
  <si>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</si>
  <si>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</si>
  <si>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</si>
  <si>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</si>
  <si>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</si>
  <si>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</si>
  <si>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</si>
  <si>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</si>
  <si>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</si>
  <si>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</si>
  <si>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</si>
  <si>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</si>
  <si>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</si>
  <si>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</si>
  <si>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</si>
  <si>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</si>
  <si>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</si>
  <si>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</si>
  <si>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</si>
  <si>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</si>
  <si>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</si>
  <si>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</si>
  <si>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</si>
  <si>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</si>
  <si>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</si>
  <si>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</si>
  <si>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</si>
  <si>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</si>
  <si>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</si>
  <si>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</si>
  <si>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</si>
  <si>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</si>
  <si>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</si>
  <si>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</si>
  <si>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</si>
  <si>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</si>
  <si>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</si>
  <si>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</si>
  <si>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</si>
  <si>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</si>
  <si>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</si>
  <si>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</si>
  <si>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</si>
  <si>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</si>
  <si>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</si>
  <si>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</si>
  <si>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</si>
  <si>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</si>
  <si>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</si>
  <si>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</si>
  <si>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</si>
  <si>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</si>
  <si>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</si>
  <si>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</si>
  <si>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</si>
  <si>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</si>
  <si>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</si>
  <si>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</si>
  <si>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</si>
  <si>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</si>
  <si>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</si>
  <si>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</si>
  <si>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</si>
  <si>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</si>
  <si>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</si>
  <si>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</si>
  <si>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</si>
  <si>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</si>
  <si>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</si>
  <si>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</si>
  <si>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</si>
  <si>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</si>
  <si>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</si>
  <si>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</si>
  <si>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</si>
  <si>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</si>
  <si>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</si>
  <si>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</si>
  <si>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</si>
  <si>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</si>
  <si>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</si>
  <si>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</si>
  <si>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</si>
  <si>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</si>
  <si>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</si>
  <si>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</si>
  <si>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</si>
  <si>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</si>
  <si>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</si>
  <si>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</si>
  <si>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</si>
  <si>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</si>
  <si>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</si>
  <si>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</si>
  <si>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</si>
  <si>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</si>
  <si>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</si>
  <si>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</si>
  <si>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</si>
  <si>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</si>
  <si>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</si>
  <si>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</si>
  <si>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</si>
  <si>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</si>
  <si>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</si>
  <si>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</si>
  <si>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</si>
  <si>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</si>
  <si>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</si>
  <si>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</si>
  <si>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</si>
  <si>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</si>
  <si>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</si>
  <si>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</si>
  <si>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</si>
  <si>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</si>
  <si>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</si>
  <si>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</si>
  <si>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</si>
  <si>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</si>
  <si>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</si>
  <si>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</si>
  <si>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</si>
  <si>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</si>
  <si>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</si>
  <si>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</si>
  <si>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</si>
  <si>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</si>
  <si>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</si>
  <si>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</si>
  <si>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</si>
  <si>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</si>
  <si>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</si>
  <si>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</si>
  <si>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</si>
  <si>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</si>
  <si>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</si>
  <si>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</si>
  <si>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</si>
  <si>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</si>
  <si>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</si>
  <si>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</si>
  <si>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</si>
  <si>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</si>
  <si>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</si>
  <si>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</si>
  <si>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</si>
  <si>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</si>
  <si>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</si>
  <si>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</si>
  <si>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</si>
  <si>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</si>
  <si>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</si>
  <si>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</si>
  <si>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</si>
  <si>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</si>
  <si>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</si>
  <si>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</si>
  <si>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</si>
  <si>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</si>
  <si>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</si>
  <si>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</si>
  <si>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</si>
  <si>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</si>
  <si>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</si>
  <si>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</si>
  <si>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</si>
  <si>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</si>
  <si>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</si>
  <si>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</si>
  <si>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</si>
  <si>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</si>
  <si>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</si>
  <si>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</si>
  <si>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</si>
  <si>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</si>
  <si>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</si>
  <si>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</si>
  <si>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</si>
  <si>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</si>
  <si>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</si>
  <si>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</si>
  <si>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</si>
  <si>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</si>
  <si>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</si>
  <si>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</si>
  <si>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</si>
  <si>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</si>
  <si>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</si>
  <si>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</si>
  <si>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</si>
  <si>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</si>
  <si>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</si>
  <si>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</si>
  <si>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</si>
  <si>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</si>
  <si>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</si>
  <si>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</si>
  <si>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</si>
  <si>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</si>
  <si>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</si>
  <si>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</si>
  <si>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</si>
  <si>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</si>
  <si>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</si>
  <si>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</si>
  <si>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</si>
  <si>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</si>
  <si>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</si>
  <si>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</si>
  <si>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</si>
  <si>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</si>
  <si>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</si>
  <si>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</si>
  <si>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</si>
  <si>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</si>
  <si>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</si>
  <si>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</si>
  <si>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</si>
  <si>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</si>
  <si>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</si>
  <si>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</si>
  <si>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</si>
  <si>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</si>
  <si>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</si>
  <si>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</si>
  <si>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</si>
  <si>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</si>
  <si>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</si>
  <si>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</si>
  <si>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</si>
  <si>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</si>
  <si>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</si>
  <si>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</si>
  <si>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</si>
  <si>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</si>
  <si>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</si>
  <si>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</si>
  <si>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</si>
  <si>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</si>
  <si>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</si>
  <si>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</si>
  <si>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</si>
  <si>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</si>
  <si>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</si>
  <si>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</si>
  <si>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</si>
  <si>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</si>
  <si>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</si>
  <si>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</si>
  <si>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</si>
  <si>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</si>
  <si>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</si>
  <si>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</si>
  <si>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</si>
  <si>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</si>
  <si>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</si>
  <si>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</si>
  <si>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</si>
  <si>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</si>
  <si>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</si>
  <si>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</si>
  <si>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</si>
  <si>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</si>
  <si>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</si>
  <si>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</si>
  <si>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</si>
  <si>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</si>
  <si>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</si>
  <si>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</si>
  <si>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</si>
  <si>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</si>
  <si>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</si>
  <si>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</si>
  <si>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</si>
  <si>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</si>
  <si>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</si>
  <si>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</si>
  <si>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</si>
  <si>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</si>
  <si>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</si>
  <si>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</si>
  <si>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</si>
  <si>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</si>
  <si>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</si>
  <si>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</si>
  <si>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</si>
  <si>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</si>
  <si>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</si>
  <si>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</si>
  <si>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</si>
  <si>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</si>
  <si>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</si>
  <si>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</si>
  <si>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</si>
  <si>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</si>
  <si>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</si>
  <si>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</si>
  <si>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</si>
  <si>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</si>
  <si>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</si>
  <si>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</si>
  <si>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</si>
  <si>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</si>
  <si>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</si>
  <si>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</si>
  <si>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</si>
  <si>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</si>
  <si>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</si>
  <si>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</si>
  <si>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</si>
  <si>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</si>
  <si>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</si>
  <si>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</si>
  <si>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</si>
  <si>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</si>
  <si>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</si>
  <si>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</si>
  <si>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</si>
  <si>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</si>
  <si>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</si>
  <si>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</si>
  <si>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</si>
  <si>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</si>
  <si>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</si>
  <si>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</si>
  <si>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</si>
  <si>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</si>
  <si>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</si>
  <si>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</si>
  <si>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</si>
  <si>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</si>
  <si>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</si>
  <si>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</si>
  <si>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</si>
  <si>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</si>
  <si>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</si>
  <si>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</si>
  <si>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</si>
  <si>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</si>
  <si>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</si>
  <si>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</si>
  <si>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</si>
  <si>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</si>
  <si>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</si>
  <si>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</si>
  <si>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</si>
  <si>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</si>
  <si>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</si>
  <si>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</si>
  <si>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</si>
  <si>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</si>
  <si>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</si>
  <si>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</si>
  <si>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</si>
  <si>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</si>
  <si>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</si>
  <si>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</si>
  <si>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</si>
  <si>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</si>
  <si>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</si>
  <si>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</si>
  <si>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</si>
  <si>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</si>
  <si>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</si>
  <si>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</si>
  <si>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</si>
  <si>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</si>
  <si>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</si>
  <si>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</si>
  <si>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</si>
  <si>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</si>
  <si>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</si>
  <si>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</si>
  <si>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</si>
  <si>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</si>
  <si>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</si>
  <si>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</si>
  <si>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</si>
  <si>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</si>
  <si>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</si>
  <si>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</si>
  <si>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</si>
  <si>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</si>
  <si>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</si>
  <si>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</si>
  <si>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</si>
  <si>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</si>
  <si>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</si>
  <si>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</si>
  <si>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</si>
  <si>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</si>
  <si>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</si>
  <si>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</si>
  <si>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</si>
  <si>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</si>
  <si>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</si>
  <si>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</si>
  <si>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</si>
  <si>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</si>
  <si>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</si>
  <si>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</si>
  <si>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</si>
  <si>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</si>
  <si>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</si>
  <si>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</si>
  <si>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</si>
  <si>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</si>
  <si>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</si>
  <si>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</si>
  <si>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</si>
  <si>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</si>
  <si>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</si>
  <si>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</si>
  <si>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</si>
  <si>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</si>
  <si>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</si>
  <si>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</si>
  <si>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</si>
  <si>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</si>
  <si>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</si>
  <si>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</si>
  <si>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</si>
  <si>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</si>
  <si>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</si>
  <si>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</si>
  <si>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</si>
  <si>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</si>
  <si>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</si>
  <si>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</si>
  <si>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</si>
  <si>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</si>
  <si>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</si>
  <si>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</si>
  <si>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</si>
  <si>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</si>
  <si>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</si>
  <si>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</si>
  <si>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</si>
  <si>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</si>
  <si>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</si>
  <si>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</si>
  <si>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</si>
  <si>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</si>
  <si>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</si>
  <si>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</si>
  <si>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</si>
  <si>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</si>
  <si>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</si>
  <si>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</si>
  <si>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</si>
  <si>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</si>
  <si>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</si>
  <si>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</si>
  <si>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</si>
  <si>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</si>
  <si>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</si>
  <si>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</si>
  <si>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</si>
  <si>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</si>
  <si>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</si>
  <si>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</si>
  <si>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</si>
  <si>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</si>
  <si>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</si>
  <si>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</si>
  <si>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</si>
  <si>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</si>
  <si>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</si>
  <si>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</si>
  <si>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</si>
  <si>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</si>
  <si>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</si>
  <si>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</si>
  <si>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</si>
  <si>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</si>
  <si>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</si>
  <si>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</si>
  <si>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</si>
  <si>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</si>
  <si>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</si>
  <si>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</si>
  <si>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</si>
  <si>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</si>
  <si>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</si>
  <si>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</si>
  <si>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</si>
  <si>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</si>
  <si>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</si>
  <si>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</si>
  <si>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</si>
  <si>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</si>
  <si>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</si>
  <si>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</si>
  <si>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</si>
  <si>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</si>
  <si>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</si>
  <si>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</si>
  <si>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</si>
  <si>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</si>
  <si>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</si>
  <si>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</si>
  <si>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</si>
  <si>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</si>
  <si>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</si>
  <si>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</si>
  <si>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</si>
  <si>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</si>
  <si>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</si>
  <si>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</si>
  <si>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</si>
  <si>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</si>
  <si>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</si>
  <si>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</si>
  <si>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</si>
  <si>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</si>
  <si>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</si>
  <si>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</si>
  <si>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</si>
  <si>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</si>
  <si>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</si>
  <si>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</si>
  <si>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</si>
  <si>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</si>
  <si>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</si>
  <si>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</si>
  <si>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</si>
  <si>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</si>
  <si>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</si>
  <si>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</si>
  <si>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</si>
  <si>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</si>
  <si>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</si>
  <si>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</si>
  <si>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</si>
  <si>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</si>
  <si>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</si>
  <si>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</si>
  <si>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</si>
  <si>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</si>
  <si>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</si>
  <si>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</si>
  <si>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</si>
  <si>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</si>
  <si>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</si>
  <si>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</si>
  <si>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</si>
  <si>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</si>
  <si>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</si>
  <si>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</si>
  <si>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</si>
  <si>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</si>
  <si>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</si>
  <si>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</si>
  <si>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</si>
  <si>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</si>
  <si>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</si>
  <si>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</si>
  <si>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</si>
  <si>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</si>
  <si>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</si>
  <si>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</si>
  <si>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</si>
  <si>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</si>
  <si>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</si>
  <si>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</si>
  <si>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</si>
  <si>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</si>
  <si>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</si>
  <si>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</si>
  <si>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</si>
  <si>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</si>
  <si>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</si>
  <si>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</si>
  <si>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</si>
  <si>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</si>
  <si>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</si>
  <si>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</si>
  <si>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</si>
  <si>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</si>
  <si>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</si>
  <si>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</si>
  <si>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</si>
  <si>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</si>
  <si>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</si>
  <si>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</si>
  <si>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</si>
  <si>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</si>
  <si>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</si>
  <si>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</si>
  <si>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</si>
  <si>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</si>
  <si>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</si>
  <si>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</si>
  <si>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</si>
  <si>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</si>
  <si>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</si>
  <si>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</si>
  <si>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</si>
  <si>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</si>
  <si>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</si>
  <si>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</si>
  <si>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</si>
  <si>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</si>
  <si>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</si>
  <si>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</si>
  <si>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</si>
  <si>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</si>
  <si>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</si>
  <si>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</si>
  <si>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</si>
  <si>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</si>
  <si>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</si>
  <si>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</si>
  <si>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</si>
  <si>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</si>
  <si>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</si>
  <si>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</si>
  <si>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</si>
  <si>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</si>
  <si>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</si>
  <si>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</si>
  <si>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</si>
  <si>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</si>
  <si>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</si>
  <si>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</si>
  <si>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</si>
  <si>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</si>
  <si>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</si>
  <si>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</si>
  <si>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</si>
  <si>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</si>
  <si>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</si>
  <si>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</si>
  <si>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</si>
  <si>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</si>
  <si>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</si>
  <si>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</si>
  <si>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</si>
  <si>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</si>
  <si>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</si>
  <si>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</si>
  <si>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</si>
  <si>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</si>
  <si>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</si>
  <si>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</si>
  <si>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</si>
  <si>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</si>
  <si>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</si>
  <si>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</si>
  <si>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</si>
  <si>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</si>
  <si>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</si>
  <si>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</si>
  <si>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</si>
  <si>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</si>
  <si>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</si>
  <si>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</si>
  <si>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</si>
  <si>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</si>
  <si>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</si>
  <si>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</si>
  <si>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</si>
  <si>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</si>
  <si>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</si>
  <si>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</si>
  <si>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</si>
  <si>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</si>
  <si>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</si>
  <si>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</si>
  <si>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</si>
  <si>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</si>
  <si>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</si>
  <si>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</si>
  <si>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</si>
  <si>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</si>
  <si>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</si>
  <si>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</si>
  <si>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</si>
  <si>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</si>
  <si>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</si>
  <si>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</si>
  <si>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</si>
  <si>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</si>
  <si>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</si>
  <si>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</si>
  <si>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</si>
  <si>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</si>
  <si>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</si>
  <si>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</si>
  <si>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</si>
  <si>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</si>
  <si>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</si>
  <si>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</si>
  <si>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</si>
  <si>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</si>
  <si>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</si>
  <si>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</si>
  <si>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</si>
  <si>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</si>
  <si>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</si>
  <si>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</si>
  <si>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</si>
  <si>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</si>
  <si>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</si>
  <si>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</si>
  <si>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</si>
  <si>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</si>
  <si>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</si>
  <si>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</si>
  <si>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</si>
  <si>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</si>
  <si>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</si>
  <si>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</si>
  <si>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</si>
  <si>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</si>
  <si>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</si>
  <si>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</si>
  <si>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</si>
  <si>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</si>
  <si>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</si>
  <si>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</si>
  <si>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</si>
  <si>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</si>
  <si>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</si>
  <si>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</si>
  <si>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</si>
  <si>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</si>
  <si>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</si>
  <si>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</si>
  <si>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</si>
  <si>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</si>
  <si>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</si>
  <si>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</si>
  <si>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</si>
  <si>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</si>
  <si>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</si>
  <si>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</si>
  <si>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</si>
  <si>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</si>
  <si>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</si>
  <si>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</si>
  <si>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</si>
  <si>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</si>
  <si>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</si>
  <si>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</si>
  <si>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</si>
  <si>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</si>
  <si>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</si>
  <si>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</si>
  <si>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</si>
  <si>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</si>
  <si>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</si>
  <si>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</si>
  <si>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</si>
  <si>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</si>
  <si>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</si>
  <si>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</si>
  <si>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</si>
  <si>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</si>
  <si>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</si>
  <si>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</si>
  <si>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</si>
  <si>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</si>
  <si>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</si>
  <si>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</si>
  <si>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</si>
  <si>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</si>
  <si>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</si>
  <si>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</si>
  <si>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</si>
  <si>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</si>
  <si>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</si>
  <si>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</si>
  <si>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</si>
  <si>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</si>
  <si>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</si>
  <si>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</si>
  <si>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</si>
  <si>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</si>
  <si>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</si>
  <si>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</si>
  <si>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</si>
  <si>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</si>
  <si>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</si>
  <si>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</si>
  <si>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</si>
  <si>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</si>
  <si>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</si>
  <si>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</si>
  <si>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</si>
  <si>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</si>
  <si>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</si>
  <si>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</si>
  <si>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</si>
  <si>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</si>
  <si>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</si>
  <si>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</si>
  <si>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</si>
  <si>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</si>
  <si>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</si>
  <si>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</si>
  <si>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</si>
  <si>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</si>
  <si>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</si>
  <si>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</si>
  <si>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</si>
  <si>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</si>
  <si>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</si>
  <si>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</si>
  <si>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</si>
  <si>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</si>
  <si>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</si>
  <si>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</si>
  <si>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</si>
  <si>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</si>
  <si>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</si>
  <si>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</si>
  <si>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</si>
  <si>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</si>
  <si>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</si>
  <si>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</si>
  <si>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</si>
  <si>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</si>
  <si>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</si>
  <si>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</si>
  <si>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</si>
  <si>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</si>
  <si>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</si>
  <si>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</si>
  <si>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</si>
  <si>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</si>
  <si>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</si>
  <si>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</si>
  <si>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</si>
  <si>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</si>
  <si>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</si>
  <si>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</si>
  <si>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</si>
  <si>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</si>
  <si>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</si>
  <si>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</si>
  <si>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</si>
  <si>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</si>
  <si>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</si>
  <si>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</si>
  <si>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</si>
  <si>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</si>
  <si>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</si>
  <si>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</si>
  <si>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</si>
  <si>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</si>
  <si>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</si>
  <si>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</si>
  <si>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</si>
  <si>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</si>
  <si>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</si>
  <si>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</si>
  <si>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</si>
  <si>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</si>
  <si>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</si>
  <si>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</si>
  <si>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</si>
  <si>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</si>
  <si>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</si>
  <si>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</si>
  <si>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</si>
  <si>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</si>
  <si>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</si>
  <si>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</si>
  <si>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</si>
  <si>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</si>
  <si>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</si>
  <si>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</si>
  <si>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</si>
  <si>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</si>
  <si>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</si>
  <si>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</si>
  <si>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</si>
  <si>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</si>
  <si>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</si>
  <si>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</si>
  <si>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</si>
  <si>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</si>
  <si>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</si>
  <si>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</si>
  <si>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</si>
  <si>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</si>
  <si>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</si>
  <si>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</si>
  <si>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</si>
  <si>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</si>
  <si>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</si>
  <si>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</si>
  <si>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</si>
  <si>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</si>
  <si>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</si>
  <si>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</si>
  <si>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</si>
  <si>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</si>
  <si>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</si>
  <si>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</si>
  <si>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</si>
  <si>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</si>
  <si>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</si>
  <si>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</si>
  <si>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</si>
  <si>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</si>
  <si>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</si>
  <si>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</si>
  <si>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</si>
  <si>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</si>
  <si>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</si>
  <si>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</si>
  <si>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</si>
  <si>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</si>
  <si>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</si>
  <si>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</si>
  <si>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</si>
  <si>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</si>
  <si>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</si>
  <si>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</si>
  <si>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</si>
  <si>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</si>
  <si>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</si>
  <si>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</si>
  <si>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</si>
  <si>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</si>
  <si>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</si>
  <si>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</si>
  <si>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</si>
  <si>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</si>
  <si>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</si>
  <si>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</si>
  <si>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</si>
  <si>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</si>
  <si>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</si>
  <si>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</si>
  <si>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</si>
  <si>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</si>
  <si>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</si>
  <si>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</si>
  <si>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</si>
  <si>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</si>
  <si>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</si>
  <si>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</si>
  <si>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</si>
  <si>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</si>
  <si>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</si>
  <si>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</si>
  <si>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</si>
  <si>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</si>
  <si>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</si>
  <si>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</si>
  <si>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</si>
  <si>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</si>
  <si>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</si>
  <si>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</si>
  <si>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</si>
  <si>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</si>
  <si>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</si>
  <si>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</si>
  <si>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</si>
  <si>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</si>
  <si>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</si>
  <si>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</si>
  <si>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</si>
  <si>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</si>
  <si>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</si>
  <si>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</si>
  <si>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</si>
  <si>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</si>
  <si>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</si>
  <si>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</si>
  <si>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</si>
  <si>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</si>
  <si>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</si>
  <si>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</si>
  <si>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</si>
  <si>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</si>
  <si>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</si>
  <si>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</si>
  <si>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</si>
  <si>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</si>
  <si>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</si>
  <si>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</si>
  <si>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</si>
  <si>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</si>
  <si>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</si>
  <si>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</si>
  <si>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</si>
  <si>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</si>
  <si>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</si>
  <si>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</si>
  <si>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</si>
  <si>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</si>
  <si>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</si>
  <si>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</si>
  <si>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</si>
  <si>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</si>
  <si>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</si>
  <si>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</si>
  <si>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</si>
  <si>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</si>
  <si>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</si>
  <si>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</si>
  <si>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</si>
  <si>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</si>
  <si>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</si>
  <si>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</si>
  <si>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</si>
  <si>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</si>
  <si>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</si>
  <si>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</si>
  <si>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</si>
  <si>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</si>
  <si>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</si>
  <si>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</si>
  <si>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</si>
  <si>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</si>
  <si>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</si>
  <si>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</si>
  <si>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</si>
  <si>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</si>
  <si>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</si>
  <si>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</si>
  <si>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</si>
  <si>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</si>
  <si>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</si>
  <si>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</si>
  <si>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</si>
  <si>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</si>
  <si>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</si>
  <si>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</si>
  <si>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</si>
  <si>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</si>
  <si>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</si>
  <si>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</si>
  <si>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</si>
  <si>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</si>
  <si>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</si>
  <si>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</si>
  <si>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</si>
  <si>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</si>
  <si>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</si>
  <si>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</si>
  <si>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</si>
  <si>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</si>
  <si>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</si>
  <si>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</si>
  <si>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</si>
  <si>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</si>
  <si>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</si>
  <si>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</si>
  <si>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</si>
  <si>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</si>
  <si>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</si>
  <si>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</si>
  <si>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</si>
  <si>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</si>
  <si>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</si>
  <si>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</si>
  <si>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</si>
  <si>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</si>
  <si>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</si>
  <si>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</si>
  <si>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</si>
  <si>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</si>
  <si>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</si>
  <si>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</si>
  <si>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</si>
  <si>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</si>
  <si>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</si>
  <si>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</si>
  <si>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</si>
  <si>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</si>
  <si>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</si>
  <si>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</si>
  <si>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</si>
  <si>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</si>
  <si>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</si>
  <si>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</si>
  <si>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</si>
  <si>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</si>
  <si>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</si>
  <si>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</si>
  <si>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</si>
  <si>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</si>
  <si>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</si>
  <si>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</si>
  <si>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</si>
  <si>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</si>
  <si>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</si>
  <si>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</si>
  <si>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</si>
  <si>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</si>
  <si>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</si>
  <si>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</si>
  <si>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</si>
  <si>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</si>
  <si>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</si>
  <si>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</si>
  <si>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</si>
  <si>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</si>
  <si>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</si>
  <si>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</si>
  <si>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</si>
  <si>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</si>
  <si>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</si>
  <si>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</si>
  <si>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</si>
  <si>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</si>
  <si>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</si>
  <si>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</si>
  <si>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</si>
  <si>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</si>
  <si>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</si>
  <si>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</si>
  <si>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</si>
  <si>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</si>
  <si>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</si>
  <si>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</si>
  <si>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</si>
  <si>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</si>
  <si>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</si>
  <si>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</si>
  <si>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</si>
  <si>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</si>
  <si>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</si>
  <si>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</si>
  <si>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</si>
  <si>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</si>
  <si>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</si>
  <si>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</si>
  <si>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</si>
  <si>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</si>
  <si>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</si>
  <si>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</si>
  <si>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</si>
  <si>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</si>
  <si>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</si>
  <si>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</si>
  <si>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</si>
  <si>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</si>
  <si>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</si>
  <si>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</si>
  <si>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</si>
  <si>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</si>
  <si>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</si>
  <si>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</si>
  <si>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</si>
  <si>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</si>
  <si>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</si>
  <si>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</si>
  <si>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</si>
  <si>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</si>
  <si>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</si>
  <si>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</si>
  <si>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</si>
  <si>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</si>
  <si>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</si>
  <si>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</si>
  <si>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</si>
  <si>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</si>
  <si>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</si>
  <si>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</si>
  <si>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</si>
  <si>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</si>
  <si>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</si>
  <si>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</si>
  <si>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</si>
  <si>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</si>
  <si>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</si>
  <si>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</si>
  <si>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</si>
  <si>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</si>
  <si>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</si>
  <si>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</si>
  <si>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</si>
  <si>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</si>
  <si>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</si>
  <si>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</si>
  <si>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</si>
  <si>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</si>
  <si>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</si>
  <si>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</si>
  <si>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</si>
  <si>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</si>
  <si>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</si>
  <si>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</si>
  <si>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</si>
  <si>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</si>
  <si>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</si>
  <si>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</si>
  <si>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</si>
  <si>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</si>
  <si>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</si>
  <si>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</si>
  <si>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</si>
  <si>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</si>
  <si>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</si>
  <si>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</si>
  <si>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</si>
  <si>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</si>
  <si>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</si>
  <si>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</si>
  <si>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</si>
  <si>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</si>
  <si>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</si>
  <si>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</si>
  <si>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</si>
  <si>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</si>
  <si>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</si>
  <si>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</si>
  <si>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</si>
  <si>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</si>
  <si>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</si>
  <si>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</si>
  <si>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</si>
  <si>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</si>
  <si>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</si>
  <si>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</si>
  <si>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</si>
  <si>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</si>
  <si>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</si>
  <si>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</si>
  <si>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</si>
  <si>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</si>
  <si>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</si>
  <si>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</si>
  <si>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</si>
  <si>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</si>
  <si>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</si>
  <si>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</si>
  <si>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</si>
  <si>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</si>
  <si>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</si>
  <si>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</si>
  <si>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</si>
  <si>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</si>
  <si>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</si>
  <si>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</si>
  <si>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</si>
  <si>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</si>
  <si>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</si>
  <si>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</si>
  <si>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</si>
  <si>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</si>
  <si>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</si>
  <si>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</si>
  <si>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</si>
  <si>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</si>
  <si>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</si>
  <si>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</si>
  <si>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</si>
  <si>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</si>
  <si>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</si>
  <si>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</si>
  <si>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</si>
  <si>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</si>
  <si>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</si>
  <si>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</si>
  <si>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</si>
  <si>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</si>
  <si>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</si>
  <si>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</si>
  <si>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</si>
  <si>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</si>
  <si>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</si>
  <si>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</si>
  <si>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</si>
  <si>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</si>
  <si>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</si>
  <si>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</si>
  <si>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</si>
  <si>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</si>
  <si>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</si>
  <si>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</si>
  <si>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</si>
  <si>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</si>
  <si>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</si>
  <si>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</si>
  <si>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</si>
  <si>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</si>
  <si>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</si>
  <si>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</si>
  <si>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</si>
  <si>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</si>
  <si>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</si>
  <si>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</si>
  <si>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</si>
  <si>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</si>
  <si>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</si>
  <si>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</si>
  <si>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</si>
  <si>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</si>
  <si>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</si>
  <si>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</si>
  <si>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</si>
  <si>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</si>
  <si>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</si>
  <si>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</si>
  <si>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</si>
  <si>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</si>
  <si>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</si>
  <si>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</si>
  <si>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</si>
  <si>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</si>
  <si>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</si>
  <si>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</si>
  <si>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</si>
  <si>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</si>
  <si>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</si>
  <si>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</si>
  <si>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</si>
  <si>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</si>
  <si>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</si>
  <si>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</si>
  <si>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</si>
  <si>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</si>
  <si>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</si>
  <si>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</si>
  <si>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</si>
  <si>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</si>
  <si>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</si>
  <si>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</si>
  <si>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</si>
  <si>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</si>
  <si>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</si>
  <si>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</si>
  <si>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</si>
  <si>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</si>
  <si>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</si>
  <si>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</si>
  <si>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</si>
  <si>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</si>
  <si>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</si>
  <si>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</si>
  <si>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</si>
  <si>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</si>
  <si>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</si>
  <si>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</si>
  <si>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</si>
  <si>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</si>
  <si>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</si>
  <si>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</si>
  <si>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</si>
  <si>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</si>
  <si>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</si>
  <si>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</si>
  <si>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</si>
  <si>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</si>
  <si>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</si>
  <si>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</si>
  <si>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</si>
  <si>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</si>
  <si>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</si>
  <si>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</si>
  <si>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</si>
  <si>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</si>
  <si>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</si>
  <si>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</si>
  <si>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</si>
  <si>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</si>
  <si>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</si>
  <si>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</si>
  <si>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</si>
  <si>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</si>
  <si>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</si>
  <si>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</si>
  <si>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</si>
  <si>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</si>
  <si>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</si>
  <si>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</si>
  <si>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</si>
  <si>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</si>
  <si>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</si>
  <si>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</si>
  <si>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</si>
  <si>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</si>
  <si>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</si>
  <si>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</si>
  <si>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</si>
  <si>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</si>
  <si>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</si>
  <si>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</si>
  <si>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</si>
  <si>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</si>
  <si>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</si>
  <si>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</si>
  <si>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</si>
  <si>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</si>
  <si>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</si>
  <si>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</si>
  <si>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</si>
  <si>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</si>
  <si>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</si>
  <si>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</si>
  <si>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</si>
  <si>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</si>
  <si>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</si>
  <si>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</si>
  <si>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</si>
  <si>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</si>
  <si>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</si>
  <si>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</si>
  <si>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</si>
  <si>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</si>
  <si>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</si>
  <si>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</si>
  <si>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</si>
  <si>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</si>
  <si>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</si>
  <si>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</si>
  <si>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</si>
  <si>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</si>
  <si>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</si>
  <si>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</si>
  <si>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</si>
  <si>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</si>
  <si>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</si>
  <si>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</si>
  <si>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</si>
  <si>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</si>
  <si>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</si>
  <si>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</si>
  <si>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</si>
  <si>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</si>
  <si>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</si>
  <si>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</si>
  <si>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</si>
  <si>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</si>
  <si>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</si>
  <si>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</si>
  <si>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</si>
  <si>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</si>
  <si>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</si>
  <si>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</si>
  <si>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</si>
  <si>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</si>
  <si>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</si>
  <si>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</si>
  <si>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</si>
  <si>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</si>
  <si>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</si>
  <si>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</si>
  <si>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</si>
  <si>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</si>
  <si>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</si>
  <si>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</si>
  <si>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</si>
  <si>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</si>
  <si>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</si>
  <si>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</si>
  <si>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</si>
  <si>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</si>
  <si>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</si>
  <si>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</si>
  <si>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</si>
  <si>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</si>
  <si>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</si>
  <si>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</si>
  <si>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</si>
  <si>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</si>
  <si>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</si>
  <si>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</si>
  <si>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</si>
  <si>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</si>
  <si>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</si>
  <si>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</si>
  <si>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</si>
  <si>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</si>
  <si>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</si>
  <si>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</si>
  <si>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</si>
  <si>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</si>
  <si>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</si>
  <si>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</si>
  <si>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</si>
  <si>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</si>
  <si>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</si>
  <si>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</si>
  <si>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</si>
  <si>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</si>
  <si>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</si>
  <si>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</si>
  <si>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</si>
  <si>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</si>
  <si>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</si>
  <si>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</si>
  <si>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</si>
  <si>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</si>
  <si>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</si>
  <si>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</si>
  <si>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</si>
  <si>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</si>
  <si>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</si>
  <si>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</si>
  <si>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</si>
  <si>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</si>
  <si>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</si>
  <si>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</si>
  <si>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</si>
  <si>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</si>
  <si>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</si>
  <si>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</si>
  <si>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</si>
  <si>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</si>
  <si>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</si>
  <si>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</si>
  <si>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</si>
  <si>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</si>
  <si>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</si>
  <si>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</si>
  <si>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</si>
  <si>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</si>
  <si>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</si>
  <si>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</si>
  <si>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</si>
  <si>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</si>
  <si>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</si>
  <si>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</si>
  <si>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</si>
  <si>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</si>
  <si>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</si>
  <si>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</si>
  <si>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</si>
  <si>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</si>
  <si>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</si>
  <si>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</si>
  <si>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</si>
  <si>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</si>
  <si>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</si>
  <si>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</si>
  <si>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</si>
  <si>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</si>
  <si>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</si>
  <si>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</si>
  <si>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</si>
  <si>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</si>
  <si>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</si>
  <si>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</si>
  <si>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</si>
  <si>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</si>
  <si>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</si>
  <si>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</si>
  <si>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</si>
  <si>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</si>
  <si>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</si>
  <si>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</si>
  <si>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</si>
  <si>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</si>
  <si>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</si>
  <si>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</si>
  <si>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</si>
  <si>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</si>
  <si>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</si>
  <si>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</si>
  <si>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</si>
  <si>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</si>
  <si>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</si>
  <si>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</si>
  <si>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</si>
  <si>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</si>
  <si>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</si>
  <si>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</si>
  <si>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</si>
  <si>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</si>
  <si>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</si>
  <si>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</si>
  <si>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</si>
  <si>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</si>
  <si>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</si>
  <si>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</si>
  <si>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</si>
  <si>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</si>
  <si>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</si>
  <si>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</si>
  <si>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</si>
  <si>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</si>
  <si>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</si>
  <si>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</si>
  <si>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</si>
  <si>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</si>
  <si>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</si>
  <si>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</si>
  <si>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</si>
  <si>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</si>
  <si>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</si>
  <si>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</si>
  <si>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</si>
  <si>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</si>
  <si>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</si>
  <si>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</si>
  <si>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</si>
  <si>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</si>
  <si>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</si>
  <si>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</si>
  <si>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</si>
  <si>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</si>
  <si>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</si>
  <si>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</si>
  <si>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</si>
  <si>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</si>
  <si>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</si>
  <si>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</si>
  <si>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</si>
  <si>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</si>
  <si>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</si>
  <si>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</si>
  <si>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</si>
  <si>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</si>
  <si>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</si>
  <si>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</si>
  <si>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</si>
  <si>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</si>
  <si>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</si>
  <si>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</si>
  <si>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</si>
  <si>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</si>
  <si>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</si>
  <si>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</si>
  <si>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</si>
  <si>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</si>
  <si>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</si>
  <si>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</si>
  <si>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</si>
  <si>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</si>
  <si>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</si>
  <si>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</si>
  <si>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</si>
  <si>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</si>
  <si>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</si>
  <si>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</si>
  <si>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</si>
  <si>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</si>
  <si>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</si>
  <si>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</si>
  <si>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</si>
  <si>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</si>
  <si>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</si>
  <si>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</si>
  <si>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</si>
  <si>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</si>
  <si>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</si>
  <si>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</si>
  <si>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</si>
  <si>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</si>
  <si>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</si>
  <si>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</si>
  <si>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</si>
  <si>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</si>
  <si>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</si>
  <si>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</si>
  <si>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</si>
  <si>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</si>
  <si>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</si>
  <si>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</si>
  <si>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</si>
  <si>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</si>
  <si>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</si>
  <si>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</si>
  <si>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</si>
  <si>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</si>
  <si>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</si>
  <si>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</si>
  <si>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</si>
  <si>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</si>
  <si>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</si>
  <si>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</si>
  <si>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</si>
  <si>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</si>
  <si>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</si>
  <si>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</si>
  <si>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</si>
  <si>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</si>
  <si>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</si>
  <si>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</si>
  <si>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</si>
  <si>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</si>
  <si>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</si>
  <si>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</si>
  <si>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</si>
  <si>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</si>
  <si>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</si>
  <si>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</si>
  <si>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</si>
  <si>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</si>
  <si>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</si>
  <si>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</si>
  <si>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</si>
  <si>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</si>
  <si>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</si>
  <si>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</si>
  <si>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</si>
  <si>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</si>
  <si>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</si>
  <si>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</si>
  <si>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</si>
  <si>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</si>
  <si>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</si>
  <si>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</si>
  <si>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</si>
  <si>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</si>
  <si>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</si>
  <si>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</si>
  <si>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</si>
  <si>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</si>
  <si>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</si>
  <si>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</si>
  <si>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</si>
  <si>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</si>
  <si>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</si>
  <si>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</si>
  <si>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</si>
  <si>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</si>
  <si>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</si>
  <si>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</si>
  <si>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</si>
  <si>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</si>
  <si>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</si>
  <si>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</si>
  <si>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</si>
  <si>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</si>
  <si>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</si>
  <si>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</si>
  <si>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</si>
  <si>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</si>
  <si>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</si>
  <si>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</si>
  <si>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</si>
  <si>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</si>
  <si>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</si>
  <si>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</si>
  <si>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</si>
  <si>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</si>
  <si>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</si>
  <si>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</si>
  <si>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</si>
  <si>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</si>
  <si>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</si>
  <si>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</si>
  <si>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</si>
  <si>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</si>
  <si>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</si>
  <si>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</si>
  <si>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</si>
  <si>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</si>
  <si>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</si>
  <si>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</si>
  <si>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</si>
  <si>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</si>
  <si>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</si>
  <si>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</si>
  <si>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</si>
  <si>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</si>
  <si>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</si>
  <si>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</si>
  <si>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</si>
  <si>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</si>
  <si>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</si>
  <si>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</si>
  <si>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</si>
  <si>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</si>
  <si>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</si>
  <si>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</si>
  <si>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</si>
  <si>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</si>
  <si>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</si>
  <si>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</si>
  <si>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</si>
  <si>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</si>
  <si>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</si>
  <si>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</si>
  <si>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</si>
  <si>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</si>
  <si>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</si>
  <si>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</si>
  <si>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</si>
  <si>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</si>
  <si>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</si>
  <si>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</si>
  <si>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</si>
  <si>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</si>
  <si>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</si>
  <si>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</si>
  <si>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</si>
  <si>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</si>
  <si>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</si>
  <si>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</si>
  <si>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</si>
  <si>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</si>
  <si>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</si>
  <si>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</si>
  <si>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</si>
  <si>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</si>
  <si>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</si>
  <si>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</si>
  <si>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</si>
  <si>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</si>
  <si>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</si>
  <si>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</si>
  <si>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</si>
  <si>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</si>
  <si>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</si>
  <si>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</si>
  <si>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</si>
  <si>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</si>
  <si>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</si>
  <si>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</si>
  <si>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</si>
  <si>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</si>
  <si>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</si>
  <si>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</si>
  <si>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</si>
  <si>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</si>
  <si>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</si>
  <si>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</si>
  <si>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</si>
  <si>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</si>
  <si>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</si>
  <si>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</si>
  <si>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</si>
  <si>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</si>
  <si>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</si>
  <si>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</si>
  <si>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</si>
  <si>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</si>
  <si>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</si>
  <si>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</si>
  <si>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</si>
  <si>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</si>
  <si>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</si>
  <si>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</si>
  <si>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</si>
  <si>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</si>
  <si>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</si>
  <si>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</si>
  <si>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</si>
  <si>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</si>
  <si>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</si>
  <si>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</si>
  <si>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</si>
  <si>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</si>
  <si>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</si>
  <si>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</si>
  <si>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</si>
  <si>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</si>
  <si>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</si>
  <si>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</si>
  <si>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</si>
  <si>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</si>
  <si>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</si>
  <si>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</si>
  <si>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</si>
  <si>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</si>
  <si>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</si>
  <si>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</si>
  <si>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</si>
  <si>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</si>
  <si>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</si>
  <si>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</si>
  <si>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</si>
  <si>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</si>
  <si>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</si>
  <si>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</si>
  <si>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</si>
  <si>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</si>
  <si>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</si>
  <si>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</si>
  <si>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</si>
  <si>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</si>
  <si>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</si>
  <si>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</si>
  <si>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</si>
  <si>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</si>
  <si>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</si>
  <si>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</si>
  <si>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</si>
  <si>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</si>
  <si>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</si>
  <si>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</si>
  <si>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</si>
  <si>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</si>
  <si>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</si>
  <si>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</si>
  <si>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</si>
  <si>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</si>
  <si>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</si>
  <si>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</si>
  <si>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</si>
  <si>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</si>
  <si>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</si>
  <si>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</si>
  <si>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</si>
  <si>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</si>
  <si>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</si>
  <si>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</si>
  <si>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</si>
  <si>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</si>
  <si>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</si>
  <si>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</si>
  <si>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</si>
  <si>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</si>
  <si>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</si>
  <si>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</si>
  <si>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</si>
  <si>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</si>
  <si>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</si>
  <si>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</si>
  <si>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</si>
  <si>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</si>
  <si>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</si>
  <si>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</si>
  <si>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</si>
  <si>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</si>
  <si>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</si>
  <si>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</si>
  <si>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</si>
  <si>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</si>
  <si>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</si>
  <si>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</si>
  <si>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</si>
  <si>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</si>
  <si>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</si>
  <si>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</si>
  <si>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</si>
  <si>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</si>
  <si>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</si>
  <si>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</si>
  <si>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</si>
  <si>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</si>
  <si>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</si>
  <si>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</si>
  <si>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</si>
  <si>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</si>
  <si>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</si>
  <si>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</si>
  <si>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</si>
  <si>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</si>
  <si>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</si>
  <si>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</si>
  <si>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</si>
  <si>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</si>
  <si>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</si>
  <si>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</si>
  <si>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</si>
  <si>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</si>
  <si>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</si>
  <si>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</si>
  <si>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</si>
  <si>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</si>
  <si>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</si>
  <si>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</si>
  <si>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</si>
  <si>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</si>
  <si>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</si>
  <si>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</si>
  <si>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</si>
  <si>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</si>
  <si>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</si>
  <si>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</si>
  <si>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</si>
  <si>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</si>
  <si>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</si>
  <si>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</si>
  <si>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</si>
  <si>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</si>
  <si>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</si>
  <si>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</si>
  <si>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</si>
  <si>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</si>
  <si>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</si>
  <si>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</si>
  <si>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</si>
  <si>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</si>
  <si>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</si>
  <si>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</si>
  <si>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</si>
  <si>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</si>
  <si>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</si>
  <si>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</si>
  <si>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</si>
  <si>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</si>
  <si>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</si>
  <si>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</si>
  <si>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</si>
  <si>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</si>
  <si>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</si>
  <si>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</si>
  <si>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</si>
  <si>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</si>
  <si>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</si>
  <si>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</si>
  <si>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</si>
  <si>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</si>
  <si>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</si>
  <si>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</si>
  <si>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</si>
  <si>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</si>
  <si>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</si>
  <si>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</si>
  <si>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</si>
  <si>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</si>
  <si>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</si>
  <si>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</si>
  <si>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</si>
  <si>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</si>
  <si>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</si>
  <si>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</si>
  <si>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</si>
  <si>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</si>
  <si>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</si>
  <si>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</si>
  <si>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</si>
  <si>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</si>
  <si>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</si>
  <si>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</si>
  <si>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</si>
  <si>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</si>
  <si>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</si>
  <si>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</si>
  <si>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</si>
  <si>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</si>
  <si>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</si>
  <si>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</si>
  <si>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</si>
  <si>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</si>
  <si>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</si>
  <si>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</si>
  <si>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</si>
  <si>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</si>
  <si>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</si>
  <si>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</si>
  <si>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</si>
  <si>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</si>
  <si>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</si>
  <si>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</si>
  <si>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</si>
  <si>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</si>
  <si>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</si>
  <si>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</si>
  <si>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</si>
  <si>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</si>
  <si>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</si>
  <si>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</si>
  <si>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</si>
  <si>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</si>
  <si>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</si>
  <si>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</si>
  <si>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</si>
  <si>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</si>
  <si>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</si>
  <si>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</si>
  <si>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</si>
  <si>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</si>
  <si>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</si>
  <si>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</si>
  <si>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</si>
  <si>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</si>
  <si>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</si>
  <si>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</si>
  <si>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</si>
  <si>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</si>
  <si>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</si>
  <si>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</si>
  <si>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</si>
  <si>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</si>
  <si>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</si>
  <si>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</si>
  <si>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</si>
  <si>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</si>
  <si>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</si>
  <si>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</si>
  <si>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</si>
  <si>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</si>
  <si>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</si>
  <si>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</si>
  <si>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</si>
  <si>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</si>
  <si>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</si>
  <si>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</si>
  <si>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</si>
  <si>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</si>
  <si>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</si>
  <si>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</si>
  <si>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</si>
  <si>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</si>
  <si>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</si>
  <si>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</si>
  <si>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</si>
  <si>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</si>
  <si>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</si>
  <si>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</si>
  <si>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</si>
  <si>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</si>
  <si>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</si>
  <si>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</si>
  <si>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</si>
  <si>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</si>
  <si>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</si>
  <si>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</si>
  <si>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</si>
  <si>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</si>
  <si>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</si>
  <si>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</si>
  <si>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</si>
  <si>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</si>
  <si>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</si>
  <si>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</si>
  <si>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</si>
  <si>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</si>
  <si>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</si>
  <si>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</si>
  <si>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</si>
  <si>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</si>
  <si>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</si>
  <si>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</si>
  <si>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</si>
  <si>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</si>
  <si>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</si>
  <si>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</si>
  <si>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</si>
  <si>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</si>
  <si>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</si>
  <si>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</si>
  <si>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</si>
  <si>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</si>
  <si>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</si>
  <si>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</si>
  <si>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</si>
  <si>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</si>
  <si>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</si>
  <si>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</si>
  <si>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</si>
  <si>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</si>
  <si>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</si>
  <si>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</si>
  <si>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</si>
  <si>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</si>
  <si>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</si>
  <si>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</si>
  <si>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</si>
  <si>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</si>
  <si>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</si>
  <si>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</si>
  <si>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</si>
  <si>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</si>
  <si>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</si>
  <si>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</si>
  <si>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</si>
  <si>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</si>
  <si>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</si>
  <si>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</si>
  <si>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</si>
  <si>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</si>
  <si>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</si>
  <si>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</si>
  <si>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</si>
  <si>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</si>
  <si>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</si>
  <si>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</si>
  <si>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</si>
  <si>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</si>
  <si>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</si>
  <si>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</si>
  <si>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</si>
  <si>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</si>
  <si>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</si>
  <si>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</si>
  <si>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</si>
  <si>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</si>
  <si>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</si>
  <si>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</si>
  <si>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</si>
  <si>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</si>
  <si>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</si>
  <si>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</si>
  <si>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</si>
  <si>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</si>
  <si>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</si>
  <si>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</si>
  <si>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</si>
  <si>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</si>
  <si>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</si>
  <si>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</si>
  <si>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</si>
  <si>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</si>
  <si>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</si>
  <si>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</si>
  <si>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</si>
  <si>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</si>
  <si>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</si>
  <si>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</si>
  <si>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</si>
  <si>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</si>
  <si>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</si>
  <si>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</si>
  <si>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</si>
  <si>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</si>
  <si>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</si>
  <si>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</si>
  <si>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</si>
  <si>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</si>
  <si>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</si>
  <si>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</si>
  <si>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</si>
  <si>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</si>
  <si>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</si>
  <si>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</si>
  <si>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</si>
  <si>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</si>
  <si>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</si>
  <si>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</si>
  <si>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</si>
  <si>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</si>
  <si>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</si>
  <si>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</si>
  <si>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</si>
  <si>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</si>
  <si>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</si>
  <si>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</si>
  <si>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</si>
  <si>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</si>
  <si>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</si>
  <si>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</si>
  <si>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</si>
  <si>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</si>
  <si>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</si>
  <si>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</si>
  <si>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</si>
  <si>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</si>
  <si>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</si>
  <si>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</si>
  <si>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</si>
  <si>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</si>
  <si>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</si>
  <si>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</si>
  <si>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</si>
  <si>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</si>
  <si>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</si>
  <si>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</si>
  <si>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</si>
  <si>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</si>
  <si>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</si>
  <si>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</si>
  <si>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</si>
  <si>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</si>
  <si>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</si>
  <si>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</si>
  <si>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</si>
  <si>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</si>
  <si>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</si>
  <si>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</si>
  <si>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</si>
  <si>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</si>
  <si>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</si>
  <si>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</si>
  <si>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</si>
  <si>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</si>
  <si>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</si>
  <si>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</si>
  <si>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</si>
  <si>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</si>
  <si>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</si>
  <si>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</si>
  <si>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</si>
  <si>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</si>
  <si>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</si>
  <si>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</si>
  <si>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</si>
  <si>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</si>
  <si>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</si>
  <si>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</si>
  <si>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</si>
  <si>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</si>
  <si>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</si>
  <si>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</si>
  <si>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</si>
  <si>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</si>
  <si>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</si>
  <si>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</si>
  <si>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</si>
  <si>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</si>
  <si>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</si>
  <si>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</si>
  <si>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</si>
  <si>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</si>
  <si>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</si>
  <si>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</si>
  <si>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</si>
  <si>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</si>
  <si>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</si>
  <si>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</si>
  <si>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</si>
  <si>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</si>
  <si>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</si>
  <si>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</si>
  <si>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</si>
  <si>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</si>
  <si>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</si>
  <si>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</si>
  <si>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</si>
  <si>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</si>
  <si>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</si>
  <si>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</si>
  <si>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</si>
  <si>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</si>
  <si>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</si>
  <si>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</si>
  <si>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</si>
  <si>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</si>
  <si>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</si>
  <si>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</si>
  <si>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</si>
  <si>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</si>
  <si>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</si>
  <si>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</si>
  <si>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</si>
  <si>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</si>
  <si>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</si>
  <si>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</si>
  <si>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</si>
  <si>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</si>
  <si>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</si>
  <si>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</si>
  <si>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</si>
  <si>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</si>
  <si>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</si>
  <si>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</si>
  <si>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</si>
  <si>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</si>
  <si>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</si>
  <si>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</si>
  <si>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</si>
  <si>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</si>
  <si>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</si>
  <si>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</si>
  <si>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</si>
  <si>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</si>
  <si>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</si>
  <si>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</si>
  <si>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</si>
  <si>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</si>
  <si>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</si>
  <si>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</si>
  <si>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</si>
  <si>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</si>
  <si>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</si>
  <si>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</si>
  <si>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</si>
  <si>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</si>
  <si>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</si>
  <si>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</si>
  <si>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</si>
  <si>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</si>
  <si>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</si>
  <si>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</si>
  <si>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</si>
  <si>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</si>
  <si>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</si>
  <si>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</si>
  <si>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</si>
  <si>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</si>
  <si>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</si>
  <si>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</si>
  <si>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</si>
  <si>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</si>
  <si>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</si>
  <si>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</si>
  <si>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</si>
  <si>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</si>
  <si>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</si>
  <si>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</si>
  <si>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</si>
  <si>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</si>
  <si>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</si>
  <si>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</si>
  <si>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</si>
  <si>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</si>
  <si>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</si>
  <si>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</si>
  <si>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</si>
  <si>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</si>
  <si>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</si>
  <si>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</si>
  <si>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</si>
  <si>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</si>
  <si>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</si>
  <si>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</si>
  <si>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</si>
  <si>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</si>
  <si>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</si>
  <si>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</si>
  <si>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</si>
  <si>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</si>
  <si>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</si>
  <si>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</si>
  <si>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</si>
  <si>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</si>
  <si>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</si>
  <si>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</si>
  <si>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</si>
  <si>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</si>
  <si>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</si>
  <si>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</si>
  <si>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</si>
  <si>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</si>
  <si>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</si>
  <si>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</si>
  <si>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</si>
  <si>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</si>
  <si>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</si>
  <si>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</si>
  <si>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</si>
  <si>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</si>
  <si>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</si>
  <si>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</si>
  <si>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</si>
  <si>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</si>
  <si>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</si>
  <si>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</si>
  <si>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</si>
  <si>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</si>
  <si>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</si>
  <si>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</si>
  <si>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</si>
  <si>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</si>
  <si>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</si>
  <si>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</si>
  <si>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</si>
  <si>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</si>
  <si>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</si>
  <si>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</si>
  <si>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</si>
  <si>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</si>
  <si>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</si>
  <si>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</si>
  <si>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</si>
  <si>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</si>
  <si>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</si>
  <si>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</si>
  <si>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</si>
  <si>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</si>
  <si>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</si>
  <si>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</si>
  <si>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</si>
  <si>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</si>
  <si>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</si>
  <si>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</si>
  <si>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</si>
  <si>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</si>
  <si>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</si>
  <si>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</si>
  <si>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</si>
  <si>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</si>
  <si>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</si>
  <si>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</si>
  <si>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</si>
  <si>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</si>
  <si>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</si>
  <si>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</si>
  <si>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</si>
  <si>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</si>
  <si>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</si>
  <si>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</si>
  <si>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</si>
  <si>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</si>
  <si>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</si>
  <si>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</si>
  <si>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</si>
  <si>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</si>
  <si>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</si>
  <si>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</si>
  <si>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</si>
  <si>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</si>
  <si>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</si>
  <si>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</si>
  <si>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</si>
  <si>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</si>
  <si>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</si>
  <si>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</si>
  <si>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</si>
  <si>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</si>
  <si>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</si>
  <si>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</si>
  <si>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</si>
  <si>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</si>
  <si>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</si>
  <si>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</si>
  <si>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</si>
  <si>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</si>
  <si>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</si>
  <si>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</si>
  <si>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</si>
  <si>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</si>
  <si>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</si>
  <si>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</si>
  <si>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</si>
  <si>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</si>
  <si>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</si>
  <si>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</si>
  <si>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</si>
  <si>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</si>
  <si>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</si>
  <si>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</si>
  <si>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</si>
  <si>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</si>
  <si>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</si>
  <si>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</si>
  <si>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</si>
  <si>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</si>
  <si>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</si>
  <si>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</si>
  <si>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</si>
  <si>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</si>
  <si>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</si>
  <si>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</si>
  <si>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</si>
  <si>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</si>
  <si>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</si>
  <si>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</si>
  <si>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</si>
  <si>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</si>
  <si>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</si>
  <si>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</si>
  <si>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</si>
  <si>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</si>
  <si>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</si>
  <si>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</si>
  <si>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</si>
  <si>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</si>
  <si>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</si>
  <si>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</si>
  <si>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</si>
  <si>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</si>
  <si>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</si>
  <si>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</si>
  <si>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</si>
  <si>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</si>
  <si>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</si>
  <si>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</si>
  <si>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</si>
  <si>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</si>
  <si>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</si>
  <si>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</si>
  <si>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</si>
  <si>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</si>
  <si>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</si>
  <si>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</si>
  <si>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</si>
  <si>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</si>
  <si>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</si>
  <si>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</si>
  <si>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</si>
  <si>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</si>
  <si>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</si>
  <si>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</si>
  <si>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</si>
  <si>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</si>
  <si>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</si>
  <si>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</si>
  <si>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</si>
  <si>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</si>
  <si>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</si>
  <si>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</si>
  <si>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</si>
  <si>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</si>
  <si>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</si>
  <si>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</si>
  <si>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</si>
  <si>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</si>
  <si>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</si>
  <si>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</si>
  <si>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</si>
  <si>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</si>
  <si>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</si>
  <si>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</si>
  <si>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</si>
  <si>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</si>
  <si>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</si>
  <si>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</si>
  <si>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</si>
  <si>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</si>
  <si>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</si>
  <si>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</si>
  <si>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</si>
  <si>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</si>
  <si>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</si>
  <si>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</si>
  <si>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</si>
  <si>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</si>
  <si>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</si>
  <si>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</si>
  <si>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</si>
  <si>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</si>
  <si>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</si>
  <si>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</si>
  <si>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</si>
  <si>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</si>
  <si>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</si>
  <si>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</si>
  <si>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</si>
  <si>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</si>
  <si>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</si>
  <si>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</si>
  <si>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</si>
  <si>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</si>
  <si>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</si>
  <si>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</si>
  <si>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</si>
  <si>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</si>
  <si>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</si>
  <si>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</si>
  <si>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</si>
  <si>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</si>
  <si>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</si>
  <si>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</si>
  <si>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</si>
  <si>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</si>
  <si>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</si>
  <si>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</si>
  <si>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</si>
  <si>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</si>
  <si>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</si>
  <si>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</si>
  <si>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</si>
  <si>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</si>
  <si>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</si>
  <si>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</si>
  <si>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</si>
  <si>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</si>
  <si>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</si>
  <si>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</si>
  <si>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</si>
  <si>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</si>
  <si>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</si>
  <si>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</si>
  <si>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</si>
  <si>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</si>
  <si>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</si>
  <si>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</si>
  <si>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</si>
  <si>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</si>
  <si>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</si>
  <si>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</si>
  <si>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</si>
  <si>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</si>
  <si>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</si>
  <si>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</si>
  <si>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</si>
  <si>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</si>
  <si>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</si>
  <si>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</si>
  <si>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</si>
  <si>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</si>
  <si>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</si>
  <si>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</si>
  <si>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</si>
  <si>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</si>
  <si>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</si>
  <si>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</si>
  <si>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</si>
  <si>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</si>
  <si>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</si>
  <si>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</si>
  <si>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</si>
  <si>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</si>
  <si>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</si>
  <si>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</si>
  <si>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</si>
  <si>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</si>
  <si>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</si>
  <si>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</si>
  <si>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</si>
  <si>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</si>
  <si>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</si>
  <si>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</si>
  <si>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</si>
  <si>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</si>
  <si>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</si>
  <si>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</si>
  <si>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</si>
  <si>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</si>
  <si>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</si>
  <si>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</si>
  <si>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</si>
  <si>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</si>
  <si>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</si>
  <si>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</si>
  <si>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</si>
  <si>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</si>
  <si>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</si>
  <si>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</si>
  <si>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</si>
  <si>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</si>
  <si>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</si>
  <si>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</si>
  <si>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</si>
  <si>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</si>
  <si>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</si>
  <si>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</si>
  <si>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</si>
  <si>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</si>
  <si>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</si>
  <si>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</si>
  <si>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</si>
  <si>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</si>
  <si>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</si>
  <si>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</si>
  <si>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</si>
  <si>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</si>
  <si>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</si>
  <si>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</si>
  <si>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</si>
  <si>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</si>
  <si>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</si>
  <si>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</si>
  <si>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</si>
  <si>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</si>
  <si>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</si>
  <si>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</si>
  <si>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</si>
  <si>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</si>
  <si>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</si>
  <si>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</si>
  <si>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</si>
  <si>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</si>
  <si>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</si>
  <si>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</si>
  <si>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</si>
  <si>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</si>
  <si>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</si>
  <si>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</si>
  <si>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</si>
  <si>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</si>
  <si>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</si>
  <si>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</si>
  <si>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</si>
  <si>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</si>
  <si>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</si>
  <si>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</si>
  <si>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</si>
  <si>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</si>
  <si>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</si>
  <si>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</si>
  <si>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</si>
  <si>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</si>
  <si>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</si>
  <si>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</si>
  <si>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</si>
  <si>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</si>
  <si>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</si>
  <si>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</si>
  <si>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</si>
  <si>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</si>
  <si>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</si>
  <si>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</si>
  <si>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</si>
  <si>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</si>
  <si>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</si>
  <si>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</si>
  <si>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</si>
  <si>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</si>
  <si>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</si>
  <si>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</si>
  <si>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</si>
  <si>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</si>
  <si>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</si>
  <si>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</si>
  <si>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</si>
  <si>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</si>
  <si>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</si>
  <si>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</si>
  <si>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</si>
  <si>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</si>
  <si>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</si>
  <si>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</si>
  <si>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</si>
  <si>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</si>
  <si>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</si>
  <si>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</si>
  <si>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</si>
  <si>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</si>
  <si>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</si>
  <si>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</si>
  <si>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</si>
  <si>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</si>
  <si>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</si>
  <si>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</si>
  <si>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</si>
  <si>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</si>
  <si>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</si>
  <si>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</si>
  <si>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</si>
  <si>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</si>
  <si>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</si>
  <si>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</si>
  <si>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</si>
  <si>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</si>
  <si>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</si>
  <si>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</si>
  <si>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</si>
  <si>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</si>
  <si>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</si>
  <si>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</si>
  <si>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</si>
  <si>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</si>
  <si>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</si>
  <si>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</si>
  <si>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</si>
  <si>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</si>
  <si>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</si>
  <si>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</si>
  <si>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</si>
  <si>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</si>
  <si>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</si>
  <si>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</si>
  <si>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</si>
  <si>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</si>
  <si>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</si>
  <si>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</si>
  <si>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</si>
  <si>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</si>
  <si>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</si>
  <si>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</si>
  <si>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</si>
  <si>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</si>
  <si>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</si>
  <si>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</si>
  <si>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</si>
  <si>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</si>
  <si>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</si>
  <si>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</si>
  <si>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</si>
  <si>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</si>
  <si>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</si>
  <si>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</si>
  <si>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</si>
  <si>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</si>
  <si>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</si>
  <si>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</si>
  <si>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</si>
  <si>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</si>
  <si>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</si>
  <si>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</si>
  <si>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</si>
  <si>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</si>
  <si>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</si>
  <si>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</si>
  <si>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</si>
  <si>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</si>
  <si>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</si>
  <si>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</si>
  <si>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</si>
  <si>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</si>
  <si>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</si>
  <si>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</si>
  <si>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</si>
  <si>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</si>
  <si>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</si>
  <si>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</si>
  <si>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</si>
  <si>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</si>
  <si>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</si>
  <si>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</si>
  <si>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</si>
  <si>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</si>
  <si>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</si>
  <si>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</si>
  <si>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</si>
  <si>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</si>
  <si>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</si>
  <si>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</si>
  <si>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</si>
  <si>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</si>
  <si>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</si>
  <si>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</si>
  <si>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</si>
  <si>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</si>
  <si>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</si>
  <si>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</si>
  <si>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</si>
  <si>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</si>
  <si>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</si>
  <si>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</si>
  <si>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</si>
  <si>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</si>
  <si>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</si>
  <si>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</si>
  <si>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</si>
  <si>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</si>
  <si>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</si>
  <si>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</si>
  <si>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</si>
  <si>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</si>
  <si>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</si>
  <si>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</si>
  <si>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</si>
  <si>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</si>
  <si>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</si>
  <si>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</si>
  <si>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</si>
  <si>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</si>
  <si>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</si>
  <si>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</si>
  <si>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</si>
  <si>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</si>
  <si>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</si>
  <si>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</si>
  <si>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</si>
  <si>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</si>
  <si>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</si>
  <si>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</si>
  <si>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</si>
  <si>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</si>
  <si>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</si>
  <si>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</si>
  <si>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</si>
  <si>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</si>
  <si>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</si>
  <si>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</si>
  <si>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</si>
  <si>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</si>
  <si>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</si>
  <si>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</si>
  <si>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</si>
  <si>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</si>
  <si>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</si>
  <si>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</si>
  <si>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</si>
  <si>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</si>
  <si>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</si>
  <si>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</si>
  <si>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</si>
  <si>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</si>
  <si>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</si>
  <si>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</si>
  <si>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</si>
  <si>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</si>
  <si>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</si>
  <si>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</si>
  <si>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</si>
  <si>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</si>
  <si>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</si>
  <si>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</si>
  <si>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</si>
  <si>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</si>
  <si>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</si>
  <si>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</si>
  <si>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</si>
  <si>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</si>
  <si>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</si>
  <si>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</si>
  <si>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</si>
  <si>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</si>
  <si>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</si>
  <si>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</si>
  <si>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</si>
  <si>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</si>
  <si>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</si>
  <si>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</si>
  <si>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</si>
  <si>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</si>
  <si>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</si>
  <si>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</si>
  <si>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</si>
  <si>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</si>
  <si>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</si>
  <si>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</si>
  <si>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</si>
  <si>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</si>
  <si>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</si>
  <si>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</si>
  <si>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</si>
  <si>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</si>
  <si>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</si>
  <si>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</si>
  <si>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</si>
  <si>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</si>
  <si>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</si>
  <si>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</si>
  <si>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</si>
  <si>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</si>
  <si>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</si>
  <si>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</si>
  <si>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</si>
  <si>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</si>
  <si>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</si>
  <si>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</si>
  <si>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</si>
  <si>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</si>
  <si>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</si>
  <si>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</si>
  <si>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</si>
  <si>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</si>
  <si>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</si>
  <si>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</si>
  <si>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</si>
  <si>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</si>
  <si>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</si>
  <si>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</si>
  <si>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</si>
  <si>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</si>
  <si>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</si>
  <si>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</si>
  <si>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</si>
  <si>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</si>
  <si>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</si>
  <si>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</si>
  <si>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</si>
  <si>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</si>
  <si>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</si>
  <si>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</si>
  <si>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</si>
  <si>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</si>
  <si>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</si>
  <si>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</si>
  <si>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</si>
  <si>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</si>
  <si>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</si>
  <si>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</si>
  <si>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</si>
  <si>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</si>
  <si>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</si>
  <si>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</si>
  <si>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</si>
  <si>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</si>
  <si>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</si>
  <si>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</si>
  <si>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</si>
  <si>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</si>
  <si>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</si>
  <si>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</si>
  <si>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</si>
  <si>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</si>
  <si>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</si>
  <si>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</si>
  <si>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</si>
  <si>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</si>
  <si>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</si>
  <si>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</si>
  <si>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</si>
  <si>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</si>
  <si>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</si>
  <si>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</si>
  <si>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</si>
  <si>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</si>
  <si>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</si>
  <si>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</si>
  <si>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</si>
  <si>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</si>
  <si>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</si>
  <si>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</si>
  <si>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</si>
  <si>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</si>
  <si>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</si>
  <si>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</si>
  <si>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</si>
  <si>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</si>
  <si>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</si>
  <si>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</si>
  <si>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</si>
  <si>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</si>
  <si>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</si>
  <si>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</si>
  <si>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</si>
  <si>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</si>
  <si>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</si>
  <si>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</si>
  <si>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</si>
  <si>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</si>
  <si>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</si>
  <si>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</si>
  <si>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</si>
  <si>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</si>
  <si>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</si>
  <si>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</si>
  <si>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</si>
  <si>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</si>
  <si>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</si>
  <si>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</si>
  <si>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</si>
  <si>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</si>
  <si>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</si>
  <si>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</si>
  <si>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</si>
  <si>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</si>
  <si>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</si>
  <si>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</si>
  <si>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</si>
  <si>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</si>
  <si>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</si>
  <si>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</si>
  <si>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</si>
  <si>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</si>
  <si>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</si>
  <si>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</si>
  <si>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</si>
  <si>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</si>
  <si>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</si>
  <si>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</si>
  <si>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</si>
  <si>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</si>
  <si>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</si>
  <si>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</si>
  <si>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</si>
  <si>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</si>
  <si>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</si>
  <si>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</si>
  <si>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</si>
  <si>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</si>
  <si>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</si>
  <si>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</si>
  <si>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</si>
  <si>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</si>
  <si>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</si>
  <si>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</si>
  <si>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</si>
  <si>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</si>
  <si>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</si>
  <si>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</si>
  <si>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</si>
  <si>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</si>
  <si>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</si>
  <si>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</si>
  <si>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</si>
  <si>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</si>
  <si>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</si>
  <si>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</si>
  <si>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</si>
  <si>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</si>
  <si>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</si>
  <si>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</si>
  <si>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</si>
  <si>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</si>
  <si>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</si>
  <si>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</si>
  <si>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</si>
  <si>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</si>
  <si>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</si>
  <si>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</si>
  <si>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</si>
  <si>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</si>
  <si>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</si>
  <si>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</si>
  <si>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</si>
  <si>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</si>
  <si>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</si>
  <si>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</si>
  <si>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</si>
  <si>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</si>
  <si>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</si>
  <si>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</si>
  <si>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</si>
  <si>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</si>
  <si>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</si>
  <si>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</si>
  <si>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</si>
  <si>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</si>
  <si>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</si>
  <si>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</si>
  <si>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</si>
  <si>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</si>
  <si>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</si>
  <si>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</si>
  <si>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</si>
  <si>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</si>
  <si>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</si>
  <si>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</si>
  <si>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</si>
  <si>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</si>
  <si>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</si>
  <si>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</si>
  <si>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</si>
  <si>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</si>
  <si>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</si>
  <si>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</si>
  <si>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</si>
  <si>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</si>
  <si>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</si>
  <si>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</si>
  <si>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</si>
  <si>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</si>
  <si>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</si>
  <si>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</si>
  <si>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</si>
  <si>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</si>
  <si>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</si>
  <si>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</si>
  <si>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</si>
  <si>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</si>
  <si>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</si>
  <si>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</si>
  <si>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</si>
  <si>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</si>
  <si>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</si>
  <si>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</si>
  <si>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</si>
  <si>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</si>
  <si>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</si>
  <si>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</si>
  <si>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</si>
  <si>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</si>
  <si>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</si>
  <si>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</si>
  <si>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</si>
  <si>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</si>
  <si>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</si>
  <si>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</si>
  <si>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</si>
  <si>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</si>
  <si>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</si>
  <si>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</si>
  <si>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</si>
  <si>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</si>
  <si>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</si>
  <si>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</si>
  <si>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</si>
  <si>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</si>
  <si>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</si>
  <si>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</si>
  <si>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</si>
  <si>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</si>
  <si>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</si>
  <si>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</si>
  <si>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</si>
  <si>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</si>
  <si>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</si>
  <si>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</si>
  <si>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</si>
  <si>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</si>
  <si>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</si>
  <si>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</si>
  <si>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</si>
  <si>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</si>
  <si>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</si>
  <si>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</si>
  <si>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</si>
  <si>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</si>
  <si>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</si>
  <si>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</si>
  <si>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</si>
  <si>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</si>
  <si>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</si>
  <si>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</si>
  <si>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</si>
  <si>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</si>
  <si>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</si>
  <si>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</si>
  <si>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</si>
  <si>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</si>
  <si>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</si>
  <si>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</si>
  <si>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</si>
  <si>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</si>
  <si>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</si>
  <si>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</si>
  <si>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</si>
  <si>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</si>
  <si>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</si>
  <si>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</si>
  <si>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</si>
  <si>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</si>
  <si>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</si>
  <si>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</si>
  <si>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</si>
  <si>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</si>
  <si>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</si>
  <si>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</si>
  <si>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</si>
  <si>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</si>
  <si>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</si>
  <si>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</si>
  <si>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</si>
  <si>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</si>
  <si>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</si>
  <si>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</si>
  <si>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</si>
  <si>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</si>
  <si>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</si>
  <si>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</si>
  <si>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</si>
  <si>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</si>
  <si>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</si>
  <si>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</si>
  <si>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</si>
  <si>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</si>
  <si>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</si>
  <si>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</si>
  <si>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</si>
  <si>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</si>
  <si>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</si>
  <si>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</si>
  <si>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</si>
  <si>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</si>
  <si>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</si>
  <si>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</si>
  <si>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</si>
  <si>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</si>
  <si>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</si>
  <si>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</si>
  <si>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</si>
  <si>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</si>
  <si>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</si>
  <si>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</si>
  <si>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</si>
  <si>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</si>
  <si>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</si>
  <si>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</si>
  <si>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</si>
  <si>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</si>
  <si>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</si>
  <si>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</si>
  <si>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</si>
  <si>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</si>
  <si>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</si>
  <si>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</si>
  <si>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</si>
  <si>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</si>
  <si>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</si>
  <si>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</si>
  <si>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</si>
  <si>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</si>
  <si>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</si>
  <si>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</si>
  <si>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</si>
  <si>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</si>
  <si>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</si>
  <si>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</si>
  <si>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</si>
  <si>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</si>
  <si>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</si>
  <si>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</si>
  <si>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</si>
  <si>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</si>
  <si>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</si>
  <si>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</si>
  <si>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</si>
  <si>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</si>
  <si>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</si>
  <si>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</si>
  <si>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</si>
  <si>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</si>
  <si>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</si>
  <si>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</si>
  <si>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</si>
  <si>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</si>
  <si>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</si>
  <si>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</si>
  <si>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</si>
  <si>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</si>
  <si>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</si>
  <si>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</si>
  <si>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</si>
  <si>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</si>
  <si>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</si>
  <si>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</si>
  <si>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</si>
  <si>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</si>
  <si>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</si>
  <si>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</si>
  <si>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</si>
  <si>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</si>
  <si>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</si>
  <si>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</si>
  <si>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</si>
  <si>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</si>
  <si>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</si>
  <si>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</si>
  <si>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</si>
  <si>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</si>
  <si>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</si>
  <si>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</si>
  <si>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</si>
  <si>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</si>
  <si>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</si>
  <si>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</si>
  <si>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</si>
  <si>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</si>
  <si>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</si>
  <si>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</si>
  <si>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</si>
  <si>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</si>
  <si>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</si>
  <si>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</si>
  <si>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</si>
  <si>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</si>
  <si>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</si>
  <si>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</si>
  <si>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</si>
  <si>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</si>
  <si>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</si>
  <si>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</si>
  <si>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</si>
  <si>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</si>
  <si>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</si>
  <si>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</si>
  <si>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</si>
  <si>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</si>
  <si>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</si>
  <si>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</si>
  <si>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</si>
  <si>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</si>
  <si>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</si>
  <si>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</si>
  <si>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</si>
  <si>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</si>
  <si>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</si>
  <si>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</si>
  <si>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</si>
  <si>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</si>
  <si>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</si>
  <si>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</si>
  <si>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</si>
  <si>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</si>
  <si>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</si>
  <si>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</si>
  <si>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</si>
  <si>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</si>
  <si>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</si>
  <si>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</si>
  <si>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</si>
  <si>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</si>
  <si>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</si>
  <si>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</si>
  <si>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</si>
  <si>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</si>
  <si>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</si>
  <si>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</si>
  <si>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</si>
  <si>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</si>
  <si>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</si>
  <si>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</si>
  <si>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</si>
  <si>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</si>
  <si>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</si>
  <si>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</si>
  <si>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</si>
  <si>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</si>
  <si>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</si>
  <si>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</si>
  <si>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</si>
  <si>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</si>
  <si>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</si>
  <si>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</si>
  <si>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</si>
  <si>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</si>
  <si>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</si>
  <si>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</si>
  <si>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</si>
  <si>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</si>
  <si>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</si>
  <si>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</si>
  <si>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</si>
  <si>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</si>
  <si>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</si>
  <si>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</si>
  <si>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</si>
  <si>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</si>
  <si>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</si>
  <si>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</si>
  <si>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</si>
  <si>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</si>
  <si>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</si>
  <si>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</si>
  <si>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</si>
  <si>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</si>
  <si>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</si>
  <si>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</si>
  <si>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</si>
  <si>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</si>
  <si>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</si>
  <si>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</si>
  <si>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</si>
  <si>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</si>
  <si>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</si>
  <si>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</si>
  <si>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</si>
  <si>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</si>
  <si>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</si>
  <si>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</si>
  <si>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</si>
  <si>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</si>
  <si>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</si>
  <si>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</si>
  <si>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</si>
  <si>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</si>
  <si>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</si>
  <si>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</si>
  <si>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</si>
  <si>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</si>
  <si>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</si>
  <si>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</si>
  <si>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</si>
  <si>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</si>
  <si>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</si>
  <si>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</si>
  <si>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</si>
  <si>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</si>
  <si>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</si>
  <si>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</si>
  <si>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</si>
  <si>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</si>
  <si>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</si>
  <si>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</si>
  <si>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</si>
  <si>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</si>
  <si>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</si>
  <si>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</si>
  <si>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</si>
  <si>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</si>
  <si>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</si>
  <si>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</si>
  <si>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</si>
  <si>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</si>
  <si>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</si>
  <si>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</si>
  <si>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</si>
  <si>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</si>
  <si>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</si>
  <si>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</si>
  <si>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</si>
  <si>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</si>
  <si>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</si>
  <si>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</si>
  <si>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</si>
  <si>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</si>
  <si>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</si>
  <si>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</si>
  <si>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</si>
  <si>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</si>
  <si>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</si>
  <si>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</si>
  <si>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</si>
  <si>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</si>
  <si>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</si>
  <si>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</si>
  <si>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</si>
  <si>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</si>
  <si>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</si>
  <si>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</si>
  <si>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</si>
  <si>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</si>
  <si>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</si>
  <si>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</si>
  <si>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</si>
  <si>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</si>
  <si>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</si>
  <si>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</si>
  <si>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</si>
  <si>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</si>
  <si>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</si>
  <si>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</si>
  <si>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</si>
  <si>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</si>
  <si>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</si>
  <si>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</si>
  <si>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</si>
  <si>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</si>
  <si>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</si>
  <si>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</si>
  <si>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</si>
  <si>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</si>
  <si>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</si>
  <si>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</si>
  <si>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</si>
  <si>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</si>
  <si>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</si>
  <si>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</si>
  <si>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</si>
  <si>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</si>
  <si>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</si>
  <si>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</si>
  <si>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</si>
  <si>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</si>
  <si>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</si>
  <si>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</si>
  <si>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</si>
  <si>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</si>
  <si>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</si>
  <si>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</si>
  <si>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</si>
  <si>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</si>
  <si>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</si>
  <si>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</si>
  <si>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</si>
  <si>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</si>
  <si>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</si>
  <si>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</si>
  <si>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</si>
  <si>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</si>
  <si>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</si>
  <si>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</si>
  <si>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</si>
  <si>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</si>
  <si>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</si>
  <si>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</si>
  <si>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</si>
  <si>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</si>
  <si>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</si>
  <si>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</si>
  <si>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</si>
  <si>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</si>
  <si>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</si>
  <si>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</si>
  <si>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</si>
  <si>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</si>
  <si>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</si>
  <si>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</si>
  <si>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</si>
  <si>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</si>
  <si>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</si>
  <si>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</si>
  <si>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</si>
  <si>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</si>
  <si>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</si>
  <si>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</si>
  <si>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</si>
  <si>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</si>
  <si>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</si>
  <si>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</si>
  <si>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</si>
  <si>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</si>
  <si>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</si>
  <si>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</si>
  <si>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</si>
  <si>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</si>
  <si>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</si>
  <si>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</si>
  <si>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</si>
  <si>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</si>
  <si>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</si>
  <si>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</si>
  <si>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</si>
  <si>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</si>
  <si>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</si>
  <si>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</si>
  <si>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</si>
  <si>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</si>
  <si>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</si>
  <si>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</si>
  <si>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</si>
  <si>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</si>
  <si>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</si>
  <si>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</si>
  <si>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</si>
  <si>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</si>
  <si>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</si>
  <si>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</si>
  <si>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</si>
  <si>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</si>
  <si>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</si>
  <si>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</si>
  <si>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</si>
  <si>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</si>
  <si>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</si>
  <si>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</si>
  <si>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</si>
  <si>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</si>
  <si>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</si>
  <si>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</si>
  <si>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</si>
  <si>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</si>
  <si>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</si>
  <si>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</si>
  <si>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</si>
  <si>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</si>
  <si>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</si>
  <si>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</si>
  <si>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</si>
  <si>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</si>
  <si>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</si>
  <si>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</si>
  <si>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</si>
  <si>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</si>
  <si>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</si>
  <si>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</si>
  <si>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</si>
  <si>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</si>
  <si>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</si>
  <si>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</si>
  <si>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</si>
  <si>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</si>
  <si>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</si>
  <si>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</si>
  <si>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</si>
  <si>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</si>
  <si>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</si>
  <si>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</si>
  <si>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</si>
  <si>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</si>
  <si>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</si>
  <si>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</si>
  <si>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</si>
  <si>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</si>
  <si>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</si>
  <si>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</si>
  <si>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</si>
  <si>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</si>
  <si>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</si>
  <si>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</si>
  <si>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</si>
  <si>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</si>
  <si>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</si>
  <si>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</si>
  <si>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</si>
  <si>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</si>
  <si>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</si>
  <si>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</si>
  <si>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</si>
  <si>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</si>
  <si>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</si>
  <si>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</si>
  <si>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</si>
  <si>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</si>
  <si>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</si>
  <si>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</si>
  <si>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</si>
  <si>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</si>
  <si>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</si>
  <si>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</si>
  <si>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</si>
  <si>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</si>
  <si>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</si>
  <si>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</si>
  <si>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</si>
  <si>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</si>
  <si>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</si>
  <si>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</si>
  <si>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</si>
  <si>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</si>
  <si>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</si>
  <si>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</si>
  <si>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</si>
  <si>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</si>
  <si>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</si>
  <si>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</si>
  <si>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</si>
  <si>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</si>
  <si>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</si>
  <si>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</si>
  <si>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</si>
  <si>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</si>
  <si>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</si>
  <si>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</si>
  <si>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</si>
  <si>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</si>
  <si>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</si>
  <si>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</si>
  <si>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</si>
  <si>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</si>
  <si>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</si>
  <si>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</si>
  <si>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</si>
  <si>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</si>
  <si>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</si>
  <si>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</si>
  <si>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</si>
  <si>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</si>
  <si>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</si>
  <si>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</si>
  <si>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</si>
  <si>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</si>
  <si>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</si>
  <si>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</si>
  <si>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</si>
  <si>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</si>
  <si>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</si>
  <si>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</si>
  <si>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</si>
  <si>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</si>
  <si>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</si>
  <si>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</si>
  <si>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</si>
  <si>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</si>
  <si>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</si>
  <si>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</si>
  <si>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</si>
  <si>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</si>
  <si>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</si>
  <si>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</si>
  <si>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</si>
  <si>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</si>
  <si>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</si>
  <si>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</si>
  <si>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</si>
  <si>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</si>
  <si>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</si>
  <si>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</si>
  <si>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</si>
  <si>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</si>
  <si>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</si>
  <si>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</si>
  <si>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</si>
  <si>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</si>
  <si>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</si>
  <si>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</si>
  <si>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</si>
  <si>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</si>
  <si>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</si>
  <si>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</si>
  <si>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</si>
  <si>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</si>
  <si>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</si>
  <si>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</si>
  <si>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</si>
  <si>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</si>
  <si>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</si>
  <si>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</si>
  <si>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</si>
  <si>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</si>
  <si>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</si>
  <si>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</si>
  <si>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</si>
  <si>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</si>
  <si>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</si>
  <si>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</si>
  <si>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</si>
  <si>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</si>
  <si>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</si>
  <si>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</si>
  <si>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</si>
  <si>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</si>
  <si>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</si>
  <si>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</si>
  <si>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</si>
  <si>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</si>
  <si>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</si>
  <si>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</si>
  <si>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</si>
  <si>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</si>
  <si>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</si>
  <si>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</si>
  <si>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</si>
  <si>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</si>
  <si>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</si>
  <si>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</si>
  <si>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</si>
  <si>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</si>
  <si>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</si>
  <si>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</si>
  <si>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</si>
  <si>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</si>
  <si>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</si>
  <si>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</si>
  <si>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</si>
  <si>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</si>
  <si>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</si>
  <si>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</si>
  <si>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</si>
  <si>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</si>
  <si>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</si>
  <si>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</si>
  <si>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</si>
  <si>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</si>
  <si>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</si>
  <si>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</si>
  <si>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</si>
  <si>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</si>
  <si>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</si>
  <si>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</si>
  <si>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</si>
  <si>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</si>
  <si>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</si>
  <si>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</si>
  <si>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</si>
  <si>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</si>
  <si>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</si>
  <si>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</si>
  <si>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</si>
  <si>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</si>
  <si>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</si>
  <si>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</si>
  <si>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</si>
  <si>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</si>
  <si>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</si>
  <si>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</si>
  <si>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</si>
  <si>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</si>
  <si>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</si>
  <si>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</si>
  <si>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</si>
  <si>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</si>
  <si>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</si>
  <si>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</si>
  <si>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</si>
  <si>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</si>
  <si>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</si>
  <si>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</si>
  <si>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</si>
  <si>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</si>
  <si>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</si>
  <si>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</si>
  <si>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</si>
  <si>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</si>
  <si>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</si>
  <si>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</si>
  <si>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</si>
  <si>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</si>
  <si>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</si>
  <si>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</si>
  <si>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</si>
  <si>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</si>
  <si>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</si>
  <si>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</si>
  <si>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</si>
  <si>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</si>
  <si>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</si>
  <si>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</si>
  <si>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</si>
  <si>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</si>
  <si>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</si>
  <si>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</si>
  <si>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</si>
  <si>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</si>
  <si>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</si>
  <si>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</si>
  <si>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</si>
  <si>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</si>
  <si>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</si>
  <si>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</si>
  <si>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</si>
  <si>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</si>
  <si>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</si>
  <si>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</si>
  <si>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</si>
  <si>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</si>
  <si>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</si>
  <si>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</si>
  <si>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</si>
  <si>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</si>
  <si>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</si>
  <si>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</si>
  <si>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</si>
  <si>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</si>
  <si>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</si>
  <si>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</si>
  <si>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</si>
  <si>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</si>
  <si>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</si>
  <si>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</si>
  <si>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</si>
  <si>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</si>
  <si>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</si>
  <si>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</si>
  <si>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</si>
  <si>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</si>
  <si>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</si>
  <si>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</si>
  <si>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</si>
  <si>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</si>
  <si>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</si>
  <si>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</si>
  <si>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</si>
  <si>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</si>
  <si>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</si>
  <si>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</si>
  <si>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</si>
  <si>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</si>
  <si>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</si>
  <si>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</si>
  <si>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</si>
  <si>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</si>
  <si>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</si>
  <si>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</si>
  <si>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</si>
  <si>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</si>
  <si>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</si>
  <si>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</si>
  <si>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</si>
  <si>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</si>
  <si>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</si>
  <si>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</si>
  <si>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</si>
  <si>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</si>
  <si>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</si>
  <si>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</si>
  <si>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</si>
  <si>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</si>
  <si>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</si>
  <si>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</si>
  <si>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</si>
  <si>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</si>
  <si>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</si>
  <si>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</si>
  <si>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</si>
  <si>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</si>
  <si>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</si>
  <si>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</si>
  <si>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</si>
  <si>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</si>
  <si>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</si>
  <si>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</si>
  <si>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</si>
  <si>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</si>
  <si>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</si>
  <si>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</si>
  <si>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</si>
  <si>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</si>
  <si>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</si>
  <si>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</si>
  <si>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</si>
  <si>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</si>
  <si>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</si>
  <si>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</si>
  <si>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</si>
  <si>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</si>
  <si>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</si>
  <si>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</si>
  <si>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</si>
  <si>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</si>
  <si>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</si>
  <si>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</si>
  <si>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</si>
  <si>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</si>
  <si>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</si>
  <si>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</si>
  <si>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</si>
  <si>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</si>
  <si>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</si>
  <si>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</si>
  <si>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</si>
  <si>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</si>
  <si>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</si>
  <si>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</si>
  <si>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</si>
  <si>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</si>
  <si>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</si>
  <si>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</si>
  <si>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</si>
  <si>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</si>
  <si>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</si>
  <si>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</si>
  <si>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</si>
  <si>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</si>
  <si>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</si>
  <si>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</si>
  <si>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</si>
  <si>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</si>
  <si>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</si>
  <si>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</si>
  <si>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</si>
  <si>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</si>
  <si>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</si>
  <si>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</si>
  <si>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</si>
  <si>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</si>
  <si>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</si>
  <si>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</si>
  <si>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</si>
  <si>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</si>
  <si>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</si>
  <si>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</si>
  <si>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</si>
  <si>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</si>
  <si>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</si>
  <si>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</si>
  <si>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</si>
  <si>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</si>
  <si>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</si>
  <si>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</si>
  <si>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</si>
  <si>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</si>
  <si>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</si>
  <si>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</si>
  <si>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</si>
  <si>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</si>
  <si>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</si>
  <si>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</si>
  <si>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</si>
  <si>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</si>
  <si>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</si>
  <si>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</si>
  <si>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</si>
  <si>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</si>
  <si>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</si>
  <si>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</si>
  <si>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</si>
  <si>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</si>
  <si>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</si>
  <si>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</si>
  <si>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</si>
  <si>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</si>
  <si>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</si>
  <si>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</si>
  <si>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</si>
  <si>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</si>
  <si>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</si>
  <si>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</si>
  <si>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</si>
  <si>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</si>
  <si>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</si>
  <si>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</si>
  <si>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</si>
  <si>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</si>
  <si>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</si>
  <si>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</si>
  <si>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</si>
  <si>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</si>
  <si>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</si>
  <si>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</si>
  <si>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</si>
  <si>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</si>
  <si>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</si>
  <si>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</si>
  <si>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</si>
  <si>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</si>
  <si>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</si>
  <si>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</si>
  <si>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</si>
  <si>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</si>
  <si>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</si>
  <si>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</si>
  <si>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</si>
  <si>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</si>
  <si>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</si>
  <si>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</si>
  <si>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</si>
  <si>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</si>
  <si>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</si>
  <si>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</si>
  <si>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</si>
  <si>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</si>
  <si>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</si>
  <si>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</si>
  <si>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</si>
  <si>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</si>
  <si>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</si>
  <si>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</si>
  <si>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</si>
  <si>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</si>
  <si>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</si>
  <si>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</si>
  <si>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</si>
  <si>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</si>
  <si>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</si>
  <si>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</si>
  <si>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</si>
  <si>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</si>
  <si>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</si>
  <si>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</si>
  <si>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</si>
  <si>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</si>
  <si>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</si>
  <si>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</si>
  <si>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</si>
  <si>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</si>
  <si>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</si>
  <si>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</si>
  <si>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</si>
  <si>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</si>
  <si>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</si>
  <si>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</si>
  <si>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</si>
  <si>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</si>
  <si>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</si>
  <si>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</si>
  <si>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</si>
  <si>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</si>
  <si>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</si>
  <si>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</si>
  <si>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</si>
  <si>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</si>
  <si>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</si>
  <si>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</si>
  <si>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</si>
  <si>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</si>
  <si>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</si>
  <si>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</si>
  <si>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</si>
  <si>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</si>
  <si>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</si>
  <si>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</si>
  <si>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</si>
  <si>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</si>
  <si>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</si>
  <si>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</si>
  <si>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</si>
  <si>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</si>
  <si>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</si>
  <si>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</si>
  <si>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</si>
  <si>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</si>
  <si>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</si>
  <si>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</si>
  <si>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</si>
  <si>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</si>
  <si>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</si>
  <si>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</si>
  <si>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</si>
  <si>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</si>
  <si>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</si>
  <si>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</si>
  <si>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</si>
  <si>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</si>
  <si>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</si>
  <si>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</si>
  <si>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</si>
  <si>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</si>
  <si>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</si>
  <si>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</si>
  <si>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</si>
  <si>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</si>
  <si>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</si>
  <si>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</si>
  <si>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</si>
  <si>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</si>
  <si>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</si>
  <si>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</si>
  <si>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</si>
  <si>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</si>
  <si>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</si>
  <si>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</si>
  <si>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</si>
  <si>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</si>
  <si>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</si>
  <si>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</si>
  <si>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</si>
  <si>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</si>
  <si>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</si>
  <si>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</si>
  <si>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</si>
  <si>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</si>
  <si>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</si>
  <si>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</si>
  <si>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</si>
  <si>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</si>
  <si>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</si>
  <si>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</si>
  <si>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</si>
  <si>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</si>
  <si>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</si>
  <si>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</si>
  <si>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</si>
  <si>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</si>
  <si>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</si>
  <si>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</si>
  <si>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</si>
  <si>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</si>
  <si>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</si>
  <si>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</si>
  <si>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</si>
  <si>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</si>
  <si>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</si>
  <si>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</si>
  <si>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</si>
  <si>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</si>
  <si>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</si>
  <si>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</si>
  <si>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</si>
  <si>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</si>
  <si>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</si>
  <si>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</si>
  <si>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</si>
  <si>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</si>
  <si>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</si>
  <si>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</si>
  <si>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</si>
  <si>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</si>
  <si>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</si>
  <si>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</si>
  <si>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</si>
  <si>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</si>
  <si>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</si>
  <si>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</si>
  <si>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</si>
  <si>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</si>
  <si>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</si>
  <si>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</si>
  <si>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</si>
  <si>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</si>
  <si>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</si>
  <si>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</si>
  <si>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</si>
  <si>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</si>
  <si>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</si>
  <si>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</si>
  <si>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</si>
  <si>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</si>
  <si>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</si>
  <si>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</si>
  <si>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</si>
  <si>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</si>
  <si>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</si>
  <si>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</si>
  <si>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</si>
  <si>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</si>
  <si>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</si>
  <si>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</si>
  <si>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</si>
  <si>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</si>
  <si>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</si>
  <si>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</si>
  <si>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</si>
  <si>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</si>
  <si>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</si>
  <si>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</si>
  <si>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</si>
  <si>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</si>
  <si>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</si>
  <si>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</si>
  <si>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</si>
  <si>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</si>
  <si>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</si>
  <si>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</si>
  <si>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</si>
  <si>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</si>
  <si>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</si>
  <si>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</si>
  <si>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</si>
  <si>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</si>
  <si>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</si>
  <si>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</si>
  <si>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</si>
  <si>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</si>
  <si>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</si>
  <si>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</si>
  <si>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</si>
  <si>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</si>
  <si>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</si>
  <si>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</si>
  <si>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</si>
  <si>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</si>
  <si>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</si>
  <si>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</si>
  <si>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</si>
  <si>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</si>
  <si>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</si>
  <si>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</si>
  <si>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</si>
  <si>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</si>
  <si>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</si>
  <si>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</si>
  <si>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</si>
  <si>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</si>
  <si>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</si>
  <si>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</si>
  <si>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</si>
  <si>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</si>
  <si>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</si>
  <si>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</si>
  <si>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</si>
  <si>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</si>
  <si>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</si>
  <si>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</si>
  <si>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</si>
  <si>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</si>
  <si>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</si>
  <si>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</si>
  <si>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</si>
  <si>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</si>
  <si>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</si>
  <si>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</si>
  <si>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</si>
  <si>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</si>
  <si>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</si>
  <si>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</si>
  <si>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</si>
  <si>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</si>
  <si>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</si>
  <si>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</si>
  <si>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</si>
  <si>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</si>
  <si>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</si>
  <si>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</si>
  <si>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</si>
  <si>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</si>
  <si>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</si>
  <si>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</si>
  <si>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</si>
  <si>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</si>
  <si>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</si>
  <si>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</si>
  <si>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</si>
  <si>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</si>
  <si>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</si>
  <si>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</si>
  <si>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</si>
  <si>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</si>
  <si>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</si>
  <si>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</si>
  <si>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</si>
  <si>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</si>
  <si>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</si>
  <si>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</si>
  <si>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</si>
  <si>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</si>
  <si>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</si>
  <si>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</si>
  <si>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</si>
  <si>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</si>
  <si>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</si>
  <si>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</si>
  <si>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</si>
  <si>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</si>
  <si>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</si>
  <si>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</si>
  <si>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</si>
  <si>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</si>
  <si>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</si>
  <si>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</si>
  <si>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</si>
  <si>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</si>
  <si>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</si>
  <si>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</si>
  <si>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</si>
  <si>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</si>
  <si>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</si>
  <si>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</si>
  <si>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</si>
  <si>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</si>
  <si>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</si>
  <si>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</si>
  <si>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</si>
  <si>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</si>
  <si>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</si>
  <si>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</si>
  <si>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</si>
  <si>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</si>
  <si>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</si>
  <si>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</si>
  <si>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</si>
  <si>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</si>
  <si>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</si>
  <si>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</si>
  <si>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</si>
  <si>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</si>
  <si>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</si>
  <si>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</si>
  <si>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</si>
  <si>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</si>
  <si>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</si>
  <si>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</si>
  <si>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</si>
  <si>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</si>
  <si>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</si>
  <si>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</si>
  <si>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</si>
  <si>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</si>
  <si>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</si>
  <si>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</si>
  <si>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</si>
  <si>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</si>
  <si>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</si>
  <si>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</si>
  <si>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</si>
  <si>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</si>
  <si>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</si>
  <si>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</si>
  <si>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</si>
  <si>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</si>
  <si>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</si>
  <si>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</si>
  <si>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</si>
  <si>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</si>
  <si>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</si>
  <si>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</si>
  <si>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</si>
  <si>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</si>
  <si>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</si>
  <si>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</si>
  <si>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</si>
  <si>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</si>
  <si>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</si>
  <si>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</si>
  <si>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</si>
  <si>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</si>
  <si>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</si>
  <si>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</si>
  <si>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</si>
  <si>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</si>
  <si>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</si>
  <si>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</si>
  <si>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</si>
  <si>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</si>
  <si>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</si>
  <si>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</si>
  <si>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</si>
  <si>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</si>
  <si>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</si>
  <si>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</si>
  <si>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</si>
  <si>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</si>
  <si>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</si>
  <si>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</si>
  <si>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</si>
  <si>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</si>
  <si>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</si>
  <si>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</si>
  <si>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</si>
  <si>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</si>
  <si>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</si>
  <si>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</si>
  <si>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</si>
  <si>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</si>
  <si>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</si>
  <si>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</si>
  <si>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</si>
  <si>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</si>
  <si>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</si>
  <si>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</si>
  <si>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</si>
  <si>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</si>
  <si>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</si>
  <si>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</si>
  <si>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</si>
  <si>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</si>
  <si>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</si>
  <si>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</si>
  <si>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</si>
  <si>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</si>
  <si>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</si>
  <si>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</si>
  <si>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</si>
  <si>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</si>
  <si>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</si>
  <si>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</si>
  <si>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</si>
  <si>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</si>
  <si>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</si>
  <si>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</si>
  <si>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</si>
  <si>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</si>
  <si>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</si>
  <si>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</si>
  <si>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</si>
  <si>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</si>
  <si>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</si>
  <si>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</si>
  <si>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</si>
  <si>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</si>
  <si>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</si>
  <si>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</si>
  <si>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</si>
  <si>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</si>
  <si>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</si>
  <si>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</si>
  <si>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</si>
  <si>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</si>
  <si>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</si>
  <si>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</si>
  <si>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</si>
  <si>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</si>
  <si>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</si>
  <si>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</si>
  <si>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</si>
  <si>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</si>
  <si>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</si>
  <si>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</si>
  <si>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</si>
  <si>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</si>
  <si>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</si>
  <si>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</si>
  <si>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</si>
  <si>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</si>
  <si>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</si>
  <si>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</si>
  <si>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</si>
  <si>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</si>
  <si>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</si>
  <si>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</si>
  <si>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</si>
  <si>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</si>
  <si>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</si>
  <si>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</si>
  <si>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</si>
  <si>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</si>
  <si>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</si>
  <si>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</si>
  <si>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</si>
  <si>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</si>
  <si>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</si>
  <si>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</si>
  <si>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</si>
  <si>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</si>
  <si>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</si>
  <si>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</si>
  <si>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</si>
  <si>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</si>
  <si>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</si>
  <si>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</si>
  <si>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</si>
  <si>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</si>
  <si>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</si>
  <si>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</si>
  <si>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</si>
  <si>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</si>
  <si>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</si>
  <si>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</si>
  <si>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</si>
  <si>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</si>
  <si>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</si>
  <si>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</si>
  <si>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</si>
  <si>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</si>
  <si>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</si>
  <si>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</si>
  <si>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</si>
  <si>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</si>
  <si>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</si>
  <si>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</si>
  <si>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</si>
  <si>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</si>
  <si>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</si>
  <si>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</si>
  <si>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</si>
  <si>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</si>
  <si>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</si>
  <si>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</si>
  <si>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</si>
  <si>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</si>
  <si>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</si>
  <si>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</si>
  <si>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</si>
  <si>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</si>
  <si>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</si>
  <si>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</si>
  <si>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</si>
  <si>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</si>
  <si>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</si>
  <si>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</si>
  <si>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</si>
  <si>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</si>
  <si>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</si>
  <si>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</si>
  <si>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</si>
  <si>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</si>
  <si>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</si>
  <si>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</si>
  <si>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</si>
  <si>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</si>
  <si>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</si>
  <si>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</si>
  <si>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</si>
  <si>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</si>
  <si>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</si>
  <si>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</si>
  <si>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</si>
  <si>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</si>
  <si>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</si>
  <si>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</si>
  <si>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</si>
  <si>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</si>
  <si>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</si>
  <si>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</si>
  <si>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</si>
  <si>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</si>
  <si>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</si>
  <si>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</si>
  <si>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</si>
  <si>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</si>
  <si>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</si>
  <si>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</si>
  <si>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</si>
  <si>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</si>
  <si>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</si>
  <si>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</si>
  <si>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</si>
  <si>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</si>
  <si>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</si>
  <si>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</si>
  <si>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</si>
  <si>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</si>
  <si>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</si>
  <si>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</si>
  <si>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</si>
  <si>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</si>
  <si>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</si>
  <si>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</si>
  <si>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</si>
  <si>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</si>
  <si>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</si>
  <si>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</si>
  <si>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</si>
  <si>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</si>
  <si>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</si>
  <si>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</si>
  <si>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</si>
  <si>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</si>
  <si>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</si>
  <si>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</si>
  <si>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</si>
  <si>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</si>
  <si>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</si>
  <si>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</si>
  <si>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</si>
  <si>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</si>
  <si>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</si>
  <si>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</si>
  <si>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</si>
  <si>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</si>
  <si>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</si>
  <si>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</si>
  <si>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</si>
  <si>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</si>
  <si>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</si>
  <si>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</si>
  <si>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</si>
  <si>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</si>
  <si>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</si>
  <si>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</si>
  <si>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</si>
  <si>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</si>
  <si>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</si>
  <si>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</si>
  <si>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</si>
  <si>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</si>
  <si>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</si>
  <si>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</si>
  <si>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</si>
  <si>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</si>
  <si>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</si>
  <si>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</si>
  <si>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</si>
  <si>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</si>
  <si>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</si>
  <si>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</si>
  <si>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</si>
  <si>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</si>
  <si>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</si>
  <si>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</si>
  <si>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</si>
  <si>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</si>
  <si>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</si>
  <si>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</si>
  <si>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</si>
  <si>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</si>
  <si>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</si>
  <si>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</si>
  <si>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</si>
  <si>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</si>
  <si>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</si>
  <si>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</si>
  <si>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</si>
  <si>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</si>
  <si>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</si>
  <si>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</si>
  <si>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</si>
  <si>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</si>
  <si>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</si>
  <si>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</si>
  <si>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</si>
  <si>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</si>
  <si>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</si>
  <si>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</si>
  <si>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</si>
  <si>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</si>
  <si>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</si>
  <si>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</si>
  <si>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</si>
  <si>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</si>
  <si>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</si>
  <si>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</si>
  <si>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</si>
  <si>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</si>
  <si>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</si>
  <si>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</si>
  <si>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</si>
  <si>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</si>
  <si>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</si>
  <si>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</si>
  <si>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</si>
  <si>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</si>
  <si>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</si>
  <si>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</si>
  <si>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</si>
  <si>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</si>
  <si>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</si>
  <si>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</si>
  <si>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</si>
  <si>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</si>
  <si>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</si>
  <si>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</si>
  <si>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</si>
  <si>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</si>
  <si>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</si>
  <si>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</si>
  <si>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</si>
  <si>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</si>
  <si>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</si>
  <si>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</si>
  <si>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</si>
  <si>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</si>
  <si>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</si>
  <si>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</si>
  <si>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</si>
  <si>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</si>
  <si>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</si>
  <si>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</si>
  <si>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</si>
  <si>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</si>
  <si>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</si>
  <si>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</si>
  <si>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</si>
  <si>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</si>
  <si>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</si>
  <si>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</si>
  <si>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</si>
  <si>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</si>
  <si>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</si>
  <si>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</si>
  <si>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</si>
  <si>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</si>
  <si>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</si>
  <si>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</si>
  <si>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</si>
  <si>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</si>
  <si>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</si>
  <si>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</si>
  <si>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</si>
  <si>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</si>
  <si>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</si>
  <si>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</si>
  <si>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</si>
  <si>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</si>
  <si>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</si>
  <si>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</si>
  <si>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</si>
  <si>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</si>
  <si>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</si>
  <si>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</si>
  <si>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</si>
  <si>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</si>
  <si>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</si>
  <si>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</si>
  <si>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</si>
  <si>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</si>
  <si>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</si>
  <si>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</si>
  <si>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</si>
  <si>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</si>
  <si>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</si>
  <si>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</si>
  <si>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</si>
  <si>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</si>
  <si>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</si>
  <si>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</si>
  <si>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</si>
  <si>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</si>
  <si>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</si>
  <si>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</si>
  <si>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</si>
  <si>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</si>
  <si>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</si>
  <si>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</si>
  <si>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</si>
  <si>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</si>
  <si>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</si>
  <si>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</si>
  <si>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</si>
  <si>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</si>
  <si>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</si>
  <si>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</si>
  <si>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</si>
  <si>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</si>
  <si>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</si>
  <si>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</si>
  <si>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</si>
  <si>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</si>
  <si>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</si>
  <si>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</si>
  <si>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</si>
  <si>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</si>
  <si>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</si>
  <si>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</si>
  <si>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</si>
  <si>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</si>
  <si>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</si>
  <si>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</si>
  <si>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</si>
  <si>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</si>
  <si>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</si>
  <si>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</si>
  <si>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</si>
  <si>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</si>
  <si>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</si>
  <si>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</si>
  <si>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</si>
  <si>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</si>
  <si>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</si>
  <si>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</si>
  <si>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</si>
  <si>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</si>
  <si>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</si>
  <si>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</si>
  <si>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</si>
  <si>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</si>
  <si>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</si>
  <si>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</si>
  <si>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</si>
  <si>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</si>
  <si>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</si>
  <si>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</si>
  <si>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</si>
  <si>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</si>
  <si>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</si>
  <si>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</si>
  <si>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</si>
  <si>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</si>
  <si>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</si>
  <si>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</si>
  <si>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</si>
  <si>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</si>
  <si>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</si>
  <si>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</si>
  <si>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</si>
  <si>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</si>
  <si>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</si>
  <si>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</si>
  <si>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</si>
  <si>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</si>
  <si>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</si>
  <si>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</si>
  <si>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</si>
  <si>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</si>
  <si>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</si>
  <si>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</si>
  <si>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</si>
  <si>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</si>
  <si>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</si>
  <si>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</si>
  <si>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</si>
  <si>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</si>
  <si>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</si>
  <si>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</si>
  <si>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</si>
  <si>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</si>
  <si>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</si>
  <si>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</si>
  <si>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</si>
  <si>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</si>
  <si>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</si>
  <si>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</si>
  <si>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</si>
  <si>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</si>
  <si>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</si>
  <si>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</si>
  <si>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</si>
  <si>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</si>
  <si>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</si>
  <si>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</si>
  <si>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</si>
  <si>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</si>
  <si>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</si>
  <si>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</si>
  <si>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</si>
  <si>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</si>
  <si>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</si>
  <si>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</si>
  <si>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</si>
  <si>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</si>
  <si>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</si>
  <si>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</si>
  <si>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</si>
  <si>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</si>
  <si>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</si>
  <si>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</si>
  <si>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</si>
  <si>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</si>
  <si>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</si>
  <si>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</si>
  <si>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</si>
  <si>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</si>
  <si>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</si>
  <si>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</si>
  <si>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</si>
  <si>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</si>
  <si>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</si>
  <si>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</si>
  <si>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</si>
  <si>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</si>
  <si>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</si>
  <si>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</si>
  <si>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</si>
  <si>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</si>
  <si>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</si>
  <si>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</si>
  <si>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</si>
  <si>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</si>
  <si>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</si>
  <si>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</si>
  <si>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</si>
  <si>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</si>
  <si>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</si>
  <si>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</si>
  <si>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</si>
  <si>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</si>
  <si>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</si>
  <si>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</si>
  <si>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</si>
  <si>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</si>
  <si>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</si>
  <si>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</si>
  <si>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</si>
  <si>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</si>
  <si>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</si>
  <si>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</si>
  <si>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</si>
  <si>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</si>
  <si>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</si>
  <si>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</si>
  <si>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</si>
  <si>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</si>
  <si>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</si>
  <si>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</si>
  <si>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</si>
  <si>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</si>
  <si>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</si>
  <si>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</si>
  <si>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</si>
  <si>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</si>
  <si>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</si>
  <si>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</si>
  <si>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</si>
  <si>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</si>
  <si>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</si>
  <si>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</si>
  <si>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</si>
  <si>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</si>
  <si>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</si>
  <si>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</si>
  <si>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</si>
  <si>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</si>
  <si>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</si>
  <si>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</si>
  <si>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</si>
  <si>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</si>
  <si>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</si>
  <si>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</si>
  <si>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</si>
  <si>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</si>
  <si>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</si>
  <si>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</si>
  <si>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</si>
  <si>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</si>
  <si>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</si>
  <si>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</si>
  <si>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</si>
  <si>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</si>
  <si>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</si>
  <si>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</si>
  <si>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</si>
  <si>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</si>
  <si>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</si>
  <si>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</si>
  <si>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</si>
  <si>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</si>
  <si>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</si>
  <si>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</si>
  <si>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</si>
  <si>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</si>
  <si>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</si>
  <si>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</si>
  <si>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</si>
  <si>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</si>
  <si>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</si>
  <si>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</si>
  <si>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</si>
  <si>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</si>
  <si>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</si>
  <si>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</si>
  <si>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</si>
  <si>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</si>
  <si>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</si>
  <si>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</si>
  <si>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</si>
  <si>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</si>
  <si>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</si>
  <si>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</si>
  <si>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</si>
  <si>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</si>
  <si>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</si>
  <si>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</si>
  <si>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</si>
  <si>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</si>
  <si>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</si>
  <si>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</si>
  <si>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</si>
  <si>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</si>
  <si>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</si>
  <si>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</si>
  <si>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</si>
  <si>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</si>
  <si>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</si>
  <si>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</si>
  <si>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</si>
  <si>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</si>
  <si>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</si>
  <si>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</si>
  <si>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</si>
  <si>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</si>
  <si>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</si>
  <si>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</si>
  <si>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</si>
  <si>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</si>
  <si>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</si>
  <si>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</si>
  <si>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</si>
  <si>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</si>
  <si>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</si>
  <si>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</si>
  <si>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</si>
  <si>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</si>
  <si>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</si>
  <si>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</si>
  <si>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</si>
  <si>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</si>
  <si>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</si>
  <si>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</si>
  <si>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</si>
  <si>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</si>
  <si>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</si>
  <si>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</si>
  <si>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</si>
  <si>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</si>
  <si>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</si>
  <si>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</si>
  <si>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</si>
  <si>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</si>
  <si>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</si>
  <si>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</si>
  <si>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</si>
  <si>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</si>
  <si>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</si>
  <si>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</si>
  <si>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</si>
  <si>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</si>
  <si>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</si>
  <si>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</si>
  <si>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</si>
  <si>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</si>
  <si>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</si>
  <si>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</si>
  <si>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</si>
  <si>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</si>
  <si>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</si>
  <si>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</si>
  <si>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</si>
  <si>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</si>
  <si>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</si>
  <si>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</si>
  <si>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</si>
  <si>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</si>
  <si>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</si>
  <si>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</si>
  <si>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</si>
  <si>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</si>
  <si>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</si>
  <si>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</si>
  <si>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</si>
  <si>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</si>
  <si>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</si>
  <si>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</si>
  <si>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</si>
  <si>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</si>
  <si>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</si>
  <si>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</si>
  <si>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</si>
  <si>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</si>
  <si>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</si>
  <si>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</si>
  <si>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</si>
  <si>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</si>
  <si>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</si>
  <si>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</si>
  <si>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</si>
  <si>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</si>
  <si>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</si>
  <si>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</si>
  <si>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</si>
  <si>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</si>
  <si>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</si>
  <si>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</si>
  <si>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</si>
  <si>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</si>
  <si>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</si>
  <si>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</si>
  <si>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</si>
  <si>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</si>
  <si>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</si>
  <si>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</si>
  <si>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</si>
  <si>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</si>
  <si>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</si>
  <si>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</si>
  <si>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</si>
  <si>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</si>
  <si>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</si>
  <si>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</si>
  <si>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</si>
  <si>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</si>
  <si>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</si>
  <si>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</si>
  <si>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</si>
  <si>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</si>
  <si>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</si>
  <si>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</si>
  <si>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</si>
  <si>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</si>
  <si>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</si>
  <si>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</si>
  <si>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</si>
  <si>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</si>
  <si>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</si>
  <si>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</si>
  <si>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</si>
  <si>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</si>
  <si>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</si>
  <si>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</si>
  <si>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</si>
  <si>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</si>
  <si>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</si>
  <si>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</si>
  <si>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</si>
  <si>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</si>
  <si>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</si>
  <si>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</si>
  <si>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</si>
  <si>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</si>
  <si>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</si>
  <si>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</si>
  <si>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</si>
  <si>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</si>
  <si>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</si>
  <si>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</si>
  <si>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</si>
  <si>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</si>
  <si>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</si>
  <si>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</si>
  <si>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</si>
  <si>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</si>
  <si>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</si>
  <si>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</si>
  <si>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</si>
  <si>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</si>
  <si>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</si>
  <si>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</si>
  <si>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</si>
  <si>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</si>
  <si>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</si>
  <si>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</si>
  <si>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</si>
  <si>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</si>
  <si>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</si>
  <si>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</si>
  <si>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</si>
  <si>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</si>
  <si>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</si>
  <si>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</si>
  <si>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</si>
  <si>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</si>
  <si>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</si>
  <si>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</si>
  <si>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</si>
  <si>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</si>
  <si>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</si>
  <si>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</si>
  <si>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</si>
  <si>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</si>
  <si>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</si>
  <si>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</si>
  <si>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</si>
  <si>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</si>
  <si>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</si>
  <si>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</si>
  <si>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</si>
  <si>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</si>
  <si>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</si>
  <si>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</si>
  <si>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</si>
  <si>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</si>
  <si>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</si>
  <si>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</si>
  <si>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</si>
  <si>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</si>
  <si>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</si>
  <si>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</si>
  <si>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</si>
  <si>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</si>
  <si>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</si>
  <si>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</si>
  <si>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</si>
  <si>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</si>
  <si>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</si>
  <si>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</si>
  <si>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</si>
  <si>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</si>
  <si>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</si>
  <si>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</si>
  <si>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</si>
  <si>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</si>
  <si>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</si>
  <si>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</si>
  <si>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</si>
  <si>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</si>
  <si>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</si>
  <si>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</si>
  <si>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</si>
  <si>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</si>
  <si>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</si>
  <si>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</si>
  <si>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</si>
  <si>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</si>
  <si>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</si>
  <si>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</si>
  <si>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</si>
  <si>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</si>
  <si>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</si>
  <si>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</si>
  <si>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</si>
  <si>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</si>
  <si>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</si>
  <si>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</si>
  <si>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</si>
  <si>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</si>
  <si>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</si>
  <si>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</si>
  <si>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</si>
  <si>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</si>
  <si>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</si>
  <si>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</si>
  <si>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</si>
  <si>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</si>
  <si>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</si>
  <si>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</si>
  <si>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</si>
  <si>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</si>
  <si>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</si>
  <si>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</si>
  <si>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</si>
  <si>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</si>
  <si>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</si>
  <si>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</si>
  <si>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</si>
  <si>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</si>
  <si>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</si>
  <si>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</si>
  <si>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</si>
  <si>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</si>
  <si>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</si>
  <si>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</si>
  <si>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</si>
  <si>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</si>
  <si>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</si>
  <si>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</si>
  <si>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</si>
  <si>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</si>
  <si>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</si>
  <si>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</si>
  <si>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</si>
  <si>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</si>
  <si>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</si>
  <si>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</si>
  <si>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</si>
  <si>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</si>
  <si>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</si>
  <si>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</si>
  <si>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</si>
  <si>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</si>
  <si>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</si>
  <si>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</si>
  <si>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</si>
  <si>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</si>
  <si>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</si>
  <si>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</si>
  <si>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</si>
  <si>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</si>
  <si>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</si>
  <si>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</si>
  <si>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</si>
  <si>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</si>
  <si>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</si>
  <si>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</si>
  <si>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</si>
  <si>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</si>
  <si>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</si>
  <si>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</si>
  <si>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</si>
  <si>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</si>
  <si>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</si>
  <si>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</si>
  <si>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</si>
  <si>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</si>
  <si>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</si>
  <si>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</si>
  <si>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</si>
  <si>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</si>
  <si>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</si>
  <si>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</si>
  <si>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</si>
  <si>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</si>
  <si>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</si>
  <si>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</si>
  <si>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</si>
  <si>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</si>
  <si>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</si>
  <si>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</si>
  <si>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</si>
  <si>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</si>
  <si>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</si>
  <si>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</si>
  <si>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</si>
  <si>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</si>
  <si>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</si>
  <si>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</si>
  <si>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</si>
  <si>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</si>
  <si>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</si>
  <si>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</si>
  <si>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</si>
  <si>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</si>
  <si>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</si>
  <si>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</si>
  <si>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</si>
  <si>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</si>
  <si>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</si>
  <si>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</si>
  <si>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</si>
  <si>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</si>
  <si>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</si>
  <si>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</si>
  <si>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</si>
  <si>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</si>
  <si>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</si>
  <si>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</si>
  <si>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</si>
  <si>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</si>
  <si>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</si>
  <si>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</si>
  <si>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</si>
  <si>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</si>
  <si>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</si>
  <si>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</si>
  <si>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</si>
  <si>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</si>
  <si>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</si>
  <si>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</si>
  <si>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</si>
  <si>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</si>
  <si>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</si>
  <si>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</si>
  <si>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</si>
  <si>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</si>
  <si>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</si>
  <si>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</si>
  <si>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</si>
  <si>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</si>
  <si>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</si>
  <si>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</si>
  <si>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</si>
  <si>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</si>
  <si>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</si>
  <si>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</si>
  <si>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</si>
  <si>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</si>
  <si>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</si>
  <si>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</si>
  <si>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</si>
  <si>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</si>
  <si>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</si>
  <si>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</si>
  <si>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</si>
  <si>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</si>
  <si>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</si>
  <si>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</si>
  <si>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</si>
  <si>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</si>
  <si>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</si>
  <si>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</si>
  <si>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</si>
  <si>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</si>
  <si>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</si>
  <si>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</si>
  <si>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</si>
  <si>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</si>
  <si>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</si>
  <si>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</si>
  <si>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</si>
  <si>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</si>
  <si>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</si>
  <si>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</si>
  <si>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</si>
  <si>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</si>
  <si>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</si>
  <si>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</si>
  <si>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</si>
  <si>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</si>
  <si>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</si>
  <si>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</si>
  <si>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</si>
  <si>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</si>
  <si>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</si>
  <si>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</si>
  <si>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</si>
  <si>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</si>
  <si>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</si>
  <si>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</si>
  <si>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</si>
  <si>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</si>
  <si>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</si>
  <si>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</si>
  <si>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</si>
  <si>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</si>
  <si>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</si>
  <si>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</si>
  <si>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</si>
  <si>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</si>
  <si>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</si>
  <si>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</si>
  <si>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</si>
  <si>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</si>
  <si>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</si>
  <si>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</si>
  <si>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</si>
  <si>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</si>
  <si>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</si>
  <si>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</si>
  <si>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</si>
  <si>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</si>
  <si>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</si>
  <si>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</si>
  <si>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</si>
  <si>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</si>
  <si>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</si>
  <si>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</si>
  <si>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</si>
  <si>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</si>
  <si>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</si>
  <si>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</si>
  <si>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</si>
  <si>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</si>
  <si>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</si>
  <si>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</si>
  <si>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</si>
  <si>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</si>
  <si>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</si>
  <si>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</si>
  <si>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</si>
  <si>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</si>
  <si>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</si>
  <si>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</si>
  <si>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</si>
  <si>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</si>
  <si>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</si>
  <si>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</si>
  <si>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</si>
  <si>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</si>
  <si>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</si>
  <si>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</si>
  <si>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</si>
  <si>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</si>
  <si>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</si>
  <si>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</si>
  <si>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</si>
  <si>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</si>
  <si>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</si>
  <si>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</si>
  <si>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</si>
  <si>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</si>
  <si>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</si>
  <si>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</si>
  <si>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</si>
  <si>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</si>
  <si>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</si>
  <si>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</si>
  <si>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</si>
  <si>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</si>
  <si>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</si>
  <si>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</si>
  <si>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</si>
  <si>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</si>
  <si>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</si>
  <si>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</si>
  <si>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</si>
  <si>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</si>
  <si>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</si>
  <si>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</si>
  <si>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</si>
  <si>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</si>
  <si>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</si>
  <si>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</si>
  <si>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</si>
  <si>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</si>
  <si>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</si>
  <si>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</si>
  <si>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</si>
  <si>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</si>
  <si>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</si>
  <si>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</si>
  <si>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</si>
  <si>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</si>
  <si>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</si>
  <si>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</si>
  <si>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</si>
  <si>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</si>
  <si>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</si>
  <si>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</si>
  <si>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</si>
  <si>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</si>
  <si>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</si>
  <si>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</si>
  <si>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</si>
  <si>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</si>
  <si>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</si>
  <si>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</si>
  <si>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</si>
  <si>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</si>
  <si>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</si>
  <si>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</si>
  <si>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</si>
  <si>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</si>
  <si>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</si>
  <si>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</si>
  <si>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</si>
  <si>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</si>
  <si>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</si>
  <si>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</si>
  <si>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</si>
  <si>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</si>
  <si>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</si>
  <si>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</si>
  <si>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</si>
  <si>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</si>
  <si>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</si>
  <si>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</si>
  <si>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</si>
  <si>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</si>
  <si>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</si>
  <si>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</si>
  <si>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</si>
  <si>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</si>
  <si>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</si>
  <si>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</si>
  <si>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</si>
  <si>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</si>
  <si>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</si>
  <si>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</si>
  <si>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</si>
  <si>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</si>
  <si>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</si>
  <si>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</si>
  <si>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</si>
  <si>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</si>
  <si>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</si>
  <si>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</si>
  <si>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</si>
  <si>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</si>
  <si>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</si>
  <si>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</si>
  <si>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</si>
  <si>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</si>
  <si>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</si>
  <si>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</si>
  <si>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</si>
  <si>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</si>
  <si>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</si>
  <si>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</si>
  <si>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</si>
  <si>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</si>
  <si>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</si>
  <si>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</si>
  <si>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</si>
  <si>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</si>
  <si>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</si>
  <si>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</si>
  <si>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</si>
  <si>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</si>
  <si>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</si>
  <si>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</si>
  <si>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</si>
  <si>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</si>
  <si>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</si>
  <si>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</si>
  <si>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</si>
  <si>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</si>
  <si>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</si>
  <si>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</si>
  <si>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</si>
  <si>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</si>
  <si>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</si>
  <si>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</si>
  <si>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</si>
  <si>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</si>
  <si>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</si>
  <si>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</si>
  <si>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</si>
  <si>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</si>
  <si>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</si>
  <si>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</si>
  <si>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</si>
  <si>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</si>
  <si>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</si>
  <si>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</si>
  <si>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</si>
  <si>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</si>
  <si>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</si>
  <si>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</si>
  <si>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</si>
  <si>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</si>
  <si>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</si>
  <si>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</si>
  <si>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</si>
  <si>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</si>
  <si>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</si>
  <si>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</si>
  <si>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</si>
  <si>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</si>
  <si>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</si>
  <si>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</si>
  <si>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</si>
  <si>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</si>
  <si>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</si>
  <si>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</si>
  <si>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</si>
  <si>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</si>
  <si>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</si>
  <si>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</si>
  <si>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</si>
  <si>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</si>
  <si>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</si>
  <si>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</si>
  <si>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</si>
  <si>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</si>
  <si>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</si>
  <si>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</si>
  <si>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</si>
  <si>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</si>
  <si>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</si>
  <si>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</si>
  <si>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</si>
  <si>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</si>
  <si>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</si>
  <si>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</si>
  <si>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</si>
  <si>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</si>
  <si>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</si>
  <si>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</si>
  <si>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</si>
  <si>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</si>
  <si>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</si>
  <si>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</si>
  <si>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</si>
  <si>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</si>
  <si>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</si>
  <si>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</si>
  <si>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</si>
  <si>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</si>
  <si>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</si>
  <si>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</si>
  <si>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</si>
  <si>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</si>
  <si>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</si>
  <si>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</si>
  <si>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</si>
  <si>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</si>
  <si>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</si>
  <si>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</si>
  <si>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</si>
  <si>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</si>
  <si>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</si>
  <si>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</si>
  <si>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</si>
  <si>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</si>
  <si>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</si>
  <si>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</si>
  <si>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</si>
  <si>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</si>
  <si>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</si>
  <si>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</si>
  <si>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</si>
  <si>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</si>
  <si>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</si>
  <si>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</si>
  <si>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</si>
  <si>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</si>
  <si>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</si>
  <si>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</si>
  <si>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</si>
  <si>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</si>
  <si>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</si>
  <si>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</si>
  <si>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</si>
  <si>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</si>
  <si>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</si>
  <si>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</si>
  <si>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</si>
  <si>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</si>
  <si>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</si>
  <si>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</si>
  <si>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</si>
  <si>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</si>
  <si>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</si>
  <si>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</si>
  <si>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</si>
  <si>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</si>
  <si>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</si>
  <si>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</si>
  <si>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</si>
  <si>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</si>
  <si>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</si>
  <si>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</si>
  <si>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</si>
  <si>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</si>
  <si>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</si>
  <si>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</si>
  <si>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</si>
  <si>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</si>
  <si>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</si>
  <si>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</si>
  <si>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</si>
  <si>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</si>
  <si>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</si>
  <si>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</si>
  <si>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</si>
  <si>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</si>
  <si>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</si>
  <si>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</si>
  <si>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</si>
  <si>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</si>
  <si>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</si>
  <si>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</si>
  <si>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</si>
  <si>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</si>
  <si>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</si>
  <si>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</si>
  <si>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</si>
  <si>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</si>
  <si>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</si>
  <si>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</si>
  <si>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</si>
  <si>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</si>
  <si>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</si>
  <si>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</si>
  <si>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</si>
  <si>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</si>
  <si>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</si>
  <si>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</si>
  <si>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</si>
  <si>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</si>
  <si>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</si>
  <si>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</si>
  <si>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</si>
  <si>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</si>
  <si>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</si>
  <si>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</si>
  <si>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</si>
  <si>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</si>
  <si>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</si>
  <si>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</si>
  <si>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</si>
  <si>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</si>
  <si>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</si>
  <si>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</si>
  <si>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</si>
  <si>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</si>
  <si>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</si>
  <si>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</si>
  <si>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</si>
  <si>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</si>
  <si>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</si>
  <si>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</si>
  <si>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</si>
  <si>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</si>
  <si>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</si>
  <si>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</si>
  <si>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</si>
  <si>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</si>
  <si>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</si>
  <si>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</si>
  <si>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</si>
  <si>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</si>
  <si>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</si>
  <si>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</si>
  <si>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</si>
  <si>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</si>
  <si>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</si>
  <si>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</si>
  <si>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</si>
  <si>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</si>
  <si>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</si>
  <si>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</si>
  <si>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</si>
  <si>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</si>
  <si>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</si>
  <si>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</si>
  <si>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</si>
  <si>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</si>
  <si>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</si>
  <si>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</si>
  <si>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</si>
  <si>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</si>
  <si>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</si>
  <si>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</si>
  <si>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</si>
  <si>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</si>
  <si>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</si>
  <si>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</si>
  <si>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</si>
  <si>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</si>
  <si>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</si>
  <si>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</si>
  <si>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</si>
  <si>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</si>
  <si>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</si>
  <si>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</si>
  <si>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</si>
  <si>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</si>
  <si>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</si>
  <si>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</si>
  <si>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</si>
  <si>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</si>
  <si>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</si>
  <si>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</si>
  <si>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</si>
  <si>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</si>
  <si>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</si>
  <si>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</si>
  <si>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</si>
  <si>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</si>
  <si>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</si>
  <si>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</si>
  <si>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</si>
  <si>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</si>
  <si>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</si>
  <si>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</si>
  <si>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</si>
  <si>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</si>
  <si>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</si>
  <si>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</si>
  <si>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</si>
  <si>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</si>
  <si>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</si>
  <si>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</si>
  <si>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</si>
  <si>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</si>
  <si>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</si>
  <si>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</si>
  <si>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</si>
  <si>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</si>
  <si>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</si>
  <si>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</si>
  <si>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</si>
  <si>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</si>
  <si>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</si>
  <si>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</si>
  <si>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</si>
  <si>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</si>
  <si>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</si>
  <si>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</si>
  <si>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</si>
  <si>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</si>
  <si>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</si>
  <si>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</si>
  <si>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</si>
  <si>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</si>
  <si>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</si>
  <si>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</si>
  <si>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</si>
  <si>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</si>
  <si>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</si>
  <si>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</si>
  <si>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</si>
  <si>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</si>
  <si>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</si>
  <si>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</si>
  <si>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</si>
  <si>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</si>
  <si>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</si>
  <si>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</si>
  <si>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</si>
  <si>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</si>
  <si>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</si>
  <si>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</si>
  <si>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</si>
  <si>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</si>
  <si>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</si>
  <si>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</si>
  <si>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</si>
  <si>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</si>
  <si>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</si>
  <si>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</si>
  <si>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</si>
  <si>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</si>
  <si>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</si>
  <si>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</si>
  <si>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</si>
  <si>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</si>
  <si>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</si>
  <si>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</si>
  <si>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</si>
  <si>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</si>
  <si>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</si>
  <si>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</si>
  <si>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</si>
  <si>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</si>
  <si>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</si>
  <si>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</si>
  <si>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</si>
  <si>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</si>
  <si>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</si>
  <si>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</si>
  <si>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</si>
  <si>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</si>
  <si>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</si>
  <si>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</si>
  <si>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</si>
  <si>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</si>
  <si>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</si>
  <si>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</si>
  <si>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</si>
  <si>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</si>
  <si>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</si>
  <si>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</si>
  <si>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</si>
  <si>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</si>
  <si>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</si>
  <si>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</si>
  <si>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</si>
  <si>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</si>
  <si>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</si>
  <si>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</si>
  <si>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</si>
  <si>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</si>
  <si>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</si>
  <si>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</si>
  <si>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</si>
  <si>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</si>
  <si>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</si>
  <si>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</si>
  <si>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</si>
  <si>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</si>
  <si>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</si>
  <si>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</si>
  <si>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</si>
  <si>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</si>
  <si>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</si>
  <si>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</si>
  <si>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</si>
  <si>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</si>
  <si>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</si>
  <si>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</si>
  <si>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</si>
  <si>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</si>
  <si>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</si>
  <si>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</si>
  <si>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</si>
  <si>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</si>
  <si>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</si>
  <si>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</si>
  <si>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</si>
  <si>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</si>
  <si>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</si>
  <si>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</si>
  <si>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</si>
  <si>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</si>
  <si>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</si>
  <si>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</si>
  <si>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</si>
  <si>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</si>
  <si>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</si>
  <si>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</si>
  <si>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</si>
  <si>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</si>
  <si>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</si>
  <si>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</si>
  <si>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</si>
  <si>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</si>
  <si>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</si>
  <si>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</si>
  <si>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</si>
  <si>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</si>
  <si>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</si>
  <si>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</si>
  <si>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</si>
  <si>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</si>
  <si>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</si>
  <si>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</si>
  <si>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</si>
  <si>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</si>
  <si>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</si>
  <si>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</si>
  <si>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</si>
  <si>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</si>
  <si>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</si>
  <si>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</si>
  <si>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</si>
  <si>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</si>
  <si>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</si>
  <si>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</si>
  <si>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</si>
  <si>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</si>
  <si>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</si>
  <si>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</si>
  <si>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</si>
  <si>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</si>
  <si>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</si>
  <si>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</si>
  <si>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</si>
  <si>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</si>
  <si>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</si>
  <si>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</si>
  <si>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</si>
  <si>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</si>
  <si>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</si>
  <si>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</si>
  <si>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</si>
  <si>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</si>
  <si>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</si>
  <si>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</si>
  <si>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</si>
  <si>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</si>
  <si>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</si>
  <si>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</si>
  <si>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</si>
  <si>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</si>
  <si>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</si>
  <si>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</si>
  <si>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</si>
  <si>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</si>
  <si>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</si>
  <si>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</si>
  <si>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</si>
  <si>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</si>
  <si>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</si>
  <si>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</si>
  <si>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</si>
  <si>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</si>
  <si>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</si>
  <si>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</si>
  <si>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</si>
  <si>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</si>
  <si>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</si>
  <si>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</si>
  <si>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</si>
  <si>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</si>
  <si>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</si>
  <si>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</si>
  <si>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</si>
  <si>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</si>
  <si>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</si>
  <si>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</si>
  <si>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</si>
  <si>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</si>
  <si>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</si>
  <si>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</si>
  <si>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</si>
  <si>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</si>
  <si>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</si>
  <si>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</si>
  <si>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</si>
  <si>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</si>
  <si>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</si>
  <si>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</si>
  <si>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</si>
  <si>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</si>
  <si>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</si>
  <si>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</si>
  <si>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</si>
  <si>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</si>
  <si>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</si>
  <si>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</si>
  <si>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</si>
  <si>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</si>
  <si>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</si>
  <si>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</si>
  <si>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</si>
  <si>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</si>
  <si>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</si>
  <si>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</si>
  <si>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</si>
  <si>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</si>
  <si>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</si>
  <si>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</si>
  <si>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</si>
  <si>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</si>
  <si>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</si>
  <si>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</si>
  <si>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</si>
  <si>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</si>
  <si>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</si>
  <si>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</si>
  <si>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</si>
  <si>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</si>
  <si>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</si>
  <si>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</si>
  <si>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</si>
  <si>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</si>
  <si>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</si>
  <si>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</si>
  <si>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</si>
  <si>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</si>
  <si>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</si>
  <si>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</si>
  <si>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</si>
  <si>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</si>
  <si>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</si>
  <si>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</si>
  <si>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</si>
  <si>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</si>
  <si>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</si>
  <si>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</si>
  <si>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</si>
  <si>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</si>
  <si>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</si>
  <si>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</si>
  <si>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</si>
  <si>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</si>
  <si>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</si>
  <si>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</si>
  <si>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</si>
  <si>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</si>
  <si>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</si>
  <si>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</si>
  <si>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</si>
  <si>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</si>
  <si>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</si>
  <si>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</si>
  <si>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</si>
  <si>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</si>
  <si>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</si>
  <si>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</si>
  <si>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</si>
  <si>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</si>
  <si>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</si>
  <si>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</si>
  <si>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</si>
  <si>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</si>
  <si>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</si>
  <si>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</si>
  <si>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</si>
  <si>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</si>
  <si>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</si>
  <si>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</si>
  <si>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</si>
  <si>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</si>
  <si>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</si>
  <si>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</si>
  <si>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</si>
  <si>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</si>
  <si>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</si>
  <si>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</si>
  <si>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</si>
  <si>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</si>
  <si>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</si>
  <si>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</si>
  <si>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</si>
  <si>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</si>
  <si>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</si>
  <si>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</si>
  <si>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</si>
  <si>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</si>
  <si>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</si>
  <si>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</si>
  <si>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</si>
  <si>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</si>
  <si>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</si>
  <si>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</si>
  <si>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</si>
  <si>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</si>
  <si>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</si>
  <si>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</si>
  <si>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</si>
  <si>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</si>
  <si>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</si>
  <si>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</si>
  <si>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</si>
  <si>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</si>
  <si>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</si>
  <si>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</si>
  <si>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</si>
  <si>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</si>
  <si>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</si>
  <si>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</si>
  <si>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</si>
  <si>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</si>
  <si>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</si>
  <si>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</si>
  <si>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</si>
  <si>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</si>
  <si>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</si>
  <si>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</si>
  <si>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</si>
  <si>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</si>
  <si>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</si>
  <si>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</si>
  <si>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</si>
  <si>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</si>
  <si>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</si>
  <si>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</si>
  <si>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</si>
  <si>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</si>
  <si>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</si>
  <si>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</si>
  <si>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</si>
  <si>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</si>
  <si>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</si>
  <si>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</si>
  <si>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</si>
  <si>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</si>
  <si>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</si>
  <si>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</si>
  <si>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</si>
  <si>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</si>
  <si>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</si>
  <si>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</si>
  <si>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</si>
  <si>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</si>
  <si>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</si>
  <si>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</si>
  <si>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</si>
  <si>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</si>
  <si>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</si>
  <si>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</si>
  <si>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</si>
  <si>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</si>
  <si>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</si>
  <si>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</si>
  <si>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</si>
  <si>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</si>
  <si>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</si>
  <si>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</si>
  <si>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</si>
  <si>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</si>
  <si>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</si>
  <si>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</si>
  <si>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</si>
  <si>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</si>
  <si>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</si>
  <si>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</si>
  <si>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</si>
  <si>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</si>
  <si>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</si>
  <si>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</si>
  <si>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</si>
  <si>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</si>
  <si>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</si>
  <si>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</si>
  <si>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</si>
  <si>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</si>
  <si>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</si>
  <si>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</si>
  <si>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</si>
  <si>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</si>
  <si>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</si>
  <si>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</si>
  <si>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</si>
  <si>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</si>
  <si>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</si>
  <si>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</si>
  <si>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</si>
  <si>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</si>
  <si>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</si>
  <si>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</si>
  <si>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</si>
  <si>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</si>
  <si>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</si>
  <si>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</si>
  <si>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</si>
  <si>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</si>
  <si>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</si>
  <si>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</si>
  <si>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</si>
  <si>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</si>
  <si>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</si>
  <si>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</si>
  <si>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</si>
  <si>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</si>
  <si>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</si>
  <si>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</si>
  <si>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</si>
  <si>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</si>
  <si>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</si>
  <si>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</si>
  <si>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</si>
  <si>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</si>
  <si>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</si>
  <si>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</si>
  <si>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</si>
  <si>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</si>
  <si>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</si>
  <si>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</si>
  <si>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</si>
  <si>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</si>
  <si>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</si>
  <si>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</si>
  <si>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</si>
  <si>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</si>
  <si>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</si>
  <si>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</si>
  <si>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</si>
  <si>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</si>
  <si>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</si>
  <si>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</si>
  <si>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</si>
  <si>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</si>
  <si>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</si>
  <si>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</si>
  <si>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</si>
  <si>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</si>
  <si>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</si>
  <si>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</si>
  <si>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</si>
  <si>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</si>
  <si>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</si>
  <si>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</si>
  <si>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</si>
  <si>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</si>
  <si>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</si>
  <si>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</si>
  <si>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</si>
  <si>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</si>
  <si>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</si>
  <si>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</si>
  <si>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</si>
  <si>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</si>
  <si>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</si>
  <si>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</si>
  <si>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</si>
  <si>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</si>
  <si>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</si>
  <si>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</si>
  <si>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</si>
  <si>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</si>
  <si>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</si>
  <si>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</si>
  <si>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</si>
  <si>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</si>
  <si>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</si>
  <si>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</si>
  <si>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</si>
  <si>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</si>
  <si>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</si>
  <si>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</si>
  <si>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</si>
  <si>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</si>
  <si>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</si>
  <si>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</si>
  <si>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</si>
  <si>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</si>
  <si>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</si>
  <si>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</si>
  <si>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</si>
  <si>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</si>
  <si>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</si>
  <si>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</si>
  <si>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</si>
  <si>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</si>
  <si>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</si>
  <si>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</si>
  <si>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</si>
  <si>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</si>
  <si>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</si>
  <si>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</si>
  <si>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</si>
  <si>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</si>
  <si>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</si>
  <si>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</si>
  <si>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</si>
  <si>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</si>
  <si>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</si>
  <si>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</si>
  <si>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</si>
  <si>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</si>
  <si>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</si>
  <si>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</si>
  <si>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</si>
  <si>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</si>
  <si>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</si>
  <si>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</si>
  <si>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</si>
  <si>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</si>
  <si>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</si>
  <si>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</si>
  <si>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</si>
  <si>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</si>
  <si>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</si>
  <si>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</si>
  <si>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</si>
  <si>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</si>
  <si>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</si>
  <si>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</si>
  <si>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</si>
  <si>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</si>
  <si>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</si>
  <si>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</si>
  <si>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</si>
  <si>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</si>
  <si>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</si>
  <si>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</si>
  <si>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</si>
  <si>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</si>
  <si>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</si>
  <si>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</si>
  <si>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</si>
  <si>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</si>
  <si>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</si>
  <si>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</si>
  <si>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</si>
  <si>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</si>
  <si>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</si>
  <si>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</si>
  <si>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</si>
  <si>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</si>
  <si>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</si>
  <si>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</si>
  <si>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</si>
  <si>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</si>
  <si>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</si>
  <si>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</si>
  <si>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</si>
  <si>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</si>
  <si>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</si>
  <si>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</si>
  <si>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</si>
  <si>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</si>
  <si>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</si>
  <si>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</si>
  <si>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</si>
  <si>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</si>
  <si>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</si>
  <si>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</si>
  <si>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</si>
  <si>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</si>
  <si>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</si>
  <si>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</si>
  <si>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</si>
  <si>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</si>
  <si>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</si>
  <si>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</si>
  <si>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</si>
  <si>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</si>
  <si>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</si>
  <si>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</si>
  <si>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</si>
  <si>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</si>
  <si>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</si>
  <si>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</si>
  <si>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</si>
  <si>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</si>
  <si>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</si>
  <si>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</si>
  <si>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</si>
  <si>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</si>
  <si>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</si>
  <si>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</si>
  <si>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</si>
  <si>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</si>
  <si>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</si>
  <si>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</si>
  <si>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</si>
  <si>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</si>
  <si>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</si>
  <si>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</si>
  <si>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</si>
  <si>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</si>
  <si>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</si>
  <si>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</si>
  <si>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</si>
  <si>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</si>
  <si>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</si>
  <si>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</si>
  <si>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</si>
  <si>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</si>
  <si>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</si>
  <si>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</si>
  <si>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</si>
  <si>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</si>
  <si>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</si>
  <si>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</si>
  <si>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</si>
  <si>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</si>
  <si>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</si>
  <si>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</si>
  <si>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</si>
  <si>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</si>
  <si>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</si>
  <si>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</si>
  <si>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</si>
  <si>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</si>
  <si>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</si>
  <si>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</si>
  <si>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</si>
  <si>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</si>
  <si>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</si>
  <si>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</si>
  <si>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</si>
  <si>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</si>
  <si>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</si>
  <si>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</si>
  <si>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</si>
  <si>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</si>
  <si>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</si>
  <si>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</si>
  <si>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</si>
  <si>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</si>
  <si>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</si>
  <si>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</si>
  <si>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</si>
  <si>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</si>
  <si>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</si>
  <si>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</si>
  <si>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</si>
  <si>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</si>
  <si>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</si>
  <si>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</si>
  <si>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</si>
  <si>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</si>
  <si>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</si>
  <si>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</si>
  <si>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</si>
  <si>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</si>
  <si>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</si>
  <si>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</si>
  <si>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</si>
  <si>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</si>
  <si>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</si>
  <si>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</si>
  <si>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</si>
  <si>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</si>
  <si>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</si>
  <si>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</si>
  <si>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</si>
  <si>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</si>
  <si>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</si>
  <si>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</si>
  <si>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</si>
  <si>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</si>
  <si>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</si>
  <si>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</si>
  <si>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</si>
  <si>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</si>
  <si>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</si>
  <si>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</si>
  <si>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</si>
  <si>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</si>
  <si>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</si>
  <si>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</si>
  <si>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</si>
  <si>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</si>
  <si>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</si>
  <si>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</si>
  <si>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</si>
  <si>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</si>
  <si>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</si>
  <si>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</si>
  <si>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</si>
  <si>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</si>
  <si>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</si>
  <si>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</si>
  <si>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</si>
  <si>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</si>
  <si>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</si>
  <si>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</si>
  <si>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</si>
  <si>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</si>
  <si>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</si>
  <si>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</si>
  <si>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</si>
  <si>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</si>
  <si>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</si>
  <si>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</si>
  <si>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</si>
  <si>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</si>
  <si>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</si>
  <si>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</si>
  <si>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</si>
  <si>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</si>
  <si>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</si>
  <si>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</si>
  <si>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</si>
  <si>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</si>
  <si>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</si>
  <si>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</si>
  <si>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</si>
  <si>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</si>
  <si>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</si>
  <si>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</si>
  <si>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</si>
  <si>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</si>
  <si>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</si>
  <si>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</si>
  <si>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</si>
  <si>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</si>
  <si>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</si>
  <si>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</si>
  <si>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</si>
  <si>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</si>
  <si>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</si>
  <si>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</si>
  <si>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</si>
  <si>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</si>
  <si>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</si>
  <si>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</si>
  <si>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</si>
  <si>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</si>
  <si>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</si>
  <si>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</si>
  <si>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</si>
  <si>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</si>
  <si>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</si>
  <si>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</si>
  <si>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</si>
  <si>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</si>
  <si>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</si>
  <si>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</si>
  <si>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</si>
  <si>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</si>
  <si>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</si>
  <si>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</si>
  <si>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</si>
  <si>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</si>
  <si>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</si>
  <si>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</si>
  <si>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</si>
  <si>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</si>
  <si>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</si>
  <si>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</si>
  <si>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</si>
  <si>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</si>
  <si>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</si>
  <si>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</si>
  <si>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</si>
  <si>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</si>
  <si>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</si>
  <si>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</si>
  <si>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</si>
  <si>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</si>
  <si>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</si>
  <si>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</si>
  <si>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</si>
  <si>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</si>
  <si>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</si>
  <si>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</si>
  <si>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</si>
  <si>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</si>
  <si>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</si>
  <si>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</si>
  <si>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</si>
  <si>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</si>
  <si>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</si>
  <si>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</si>
  <si>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</si>
  <si>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</si>
  <si>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</si>
  <si>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</si>
  <si>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</si>
  <si>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</si>
  <si>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</si>
  <si>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</si>
  <si>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</si>
  <si>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</si>
  <si>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</si>
  <si>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</si>
  <si>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</si>
  <si>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</si>
  <si>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</si>
  <si>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</si>
  <si>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</si>
  <si>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</si>
  <si>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</si>
  <si>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</si>
  <si>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</si>
  <si>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</si>
  <si>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</si>
  <si>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</si>
  <si>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</si>
  <si>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</si>
  <si>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</si>
  <si>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</si>
  <si>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</si>
  <si>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</si>
  <si>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</si>
  <si>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</si>
  <si>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</si>
  <si>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</si>
  <si>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</si>
  <si>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</si>
  <si>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</si>
  <si>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</si>
  <si>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</si>
  <si>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</si>
  <si>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</si>
  <si>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</si>
  <si>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</si>
  <si>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</si>
  <si>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</si>
  <si>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</si>
  <si>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</si>
  <si>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</si>
  <si>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</si>
  <si>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</si>
  <si>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</si>
  <si>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</si>
  <si>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</si>
  <si>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</si>
  <si>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</si>
  <si>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</si>
  <si>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</si>
  <si>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</si>
  <si>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</si>
  <si>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</si>
  <si>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</si>
  <si>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</si>
  <si>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</si>
  <si>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</si>
  <si>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</si>
  <si>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</si>
  <si>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</si>
  <si>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</si>
  <si>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</si>
  <si>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</si>
  <si>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</si>
  <si>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</si>
  <si>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</si>
  <si>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</si>
  <si>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</si>
  <si>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</si>
  <si>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</si>
  <si>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</si>
  <si>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</si>
  <si>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</si>
  <si>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</si>
  <si>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</si>
  <si>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</si>
  <si>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</si>
  <si>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</si>
  <si>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</si>
  <si>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</si>
  <si>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</si>
  <si>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</si>
  <si>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</si>
  <si>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</si>
  <si>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</si>
  <si>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</si>
  <si>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</si>
  <si>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</si>
  <si>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</si>
  <si>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</si>
  <si>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</si>
  <si>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</si>
  <si>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</si>
  <si>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</si>
  <si>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</si>
  <si>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</si>
  <si>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</si>
  <si>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</si>
  <si>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</si>
  <si>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</si>
  <si>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</si>
  <si>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</si>
  <si>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</si>
  <si>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</si>
  <si>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</si>
  <si>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</si>
  <si>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</si>
  <si>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</si>
  <si>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</si>
  <si>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</si>
  <si>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</si>
  <si>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</si>
  <si>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</si>
  <si>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</si>
  <si>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</si>
  <si>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</si>
  <si>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</si>
  <si>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</si>
  <si>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</si>
  <si>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</si>
  <si>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</si>
  <si>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</si>
  <si>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</si>
  <si>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</si>
  <si>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</si>
  <si>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</si>
  <si>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</si>
  <si>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</si>
  <si>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</si>
  <si>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</si>
  <si>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</si>
  <si>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</si>
  <si>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</si>
  <si>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</si>
  <si>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</si>
  <si>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</si>
  <si>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</si>
  <si>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</si>
  <si>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</si>
  <si>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</si>
  <si>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</si>
  <si>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</si>
  <si>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</si>
  <si>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</si>
  <si>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</si>
  <si>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</si>
  <si>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</si>
  <si>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</si>
  <si>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</si>
  <si>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</si>
  <si>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</si>
  <si>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</si>
  <si>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</si>
  <si>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</si>
  <si>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</si>
  <si>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</si>
  <si>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</si>
  <si>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</si>
  <si>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</si>
  <si>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</si>
  <si>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</si>
  <si>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</si>
  <si>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</si>
  <si>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</si>
  <si>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</si>
  <si>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</si>
  <si>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</si>
  <si>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</si>
  <si>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</si>
  <si>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</si>
  <si>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</si>
  <si>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</si>
  <si>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</si>
  <si>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</si>
  <si>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</si>
  <si>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</si>
  <si>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</si>
  <si>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</si>
  <si>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</si>
  <si>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</si>
  <si>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</si>
  <si>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</si>
  <si>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</si>
  <si>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</si>
  <si>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</si>
  <si>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</si>
  <si>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</si>
  <si>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</si>
  <si>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</si>
  <si>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</si>
  <si>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</si>
  <si>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</si>
  <si>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</si>
  <si>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</si>
  <si>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</si>
  <si>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</si>
  <si>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</si>
  <si>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</si>
  <si>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</si>
  <si>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</si>
  <si>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</si>
  <si>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</si>
  <si>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</si>
  <si>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</si>
  <si>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</si>
  <si>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</si>
  <si>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</si>
  <si>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</si>
  <si>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</si>
  <si>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</si>
  <si>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</si>
  <si>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</si>
  <si>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</si>
  <si>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</si>
  <si>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</si>
  <si>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</si>
  <si>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</si>
  <si>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</si>
  <si>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</si>
  <si>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</si>
  <si>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</si>
  <si>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</si>
  <si>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</si>
  <si>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</si>
  <si>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</si>
  <si>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</si>
  <si>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</si>
  <si>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</si>
  <si>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</si>
  <si>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</si>
  <si>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</si>
  <si>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</si>
  <si>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</si>
  <si>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</si>
  <si>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</si>
  <si>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</si>
  <si>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</si>
  <si>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</si>
  <si>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</si>
  <si>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</si>
  <si>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</si>
  <si>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</si>
  <si>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</si>
  <si>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</si>
  <si>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</si>
  <si>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</si>
  <si>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</si>
  <si>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</si>
  <si>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</si>
  <si>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</si>
  <si>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</si>
  <si>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</si>
  <si>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</si>
  <si>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</si>
  <si>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</si>
  <si>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</si>
  <si>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</si>
  <si>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</si>
  <si>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</si>
  <si>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</si>
  <si>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</si>
  <si>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</si>
  <si>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</si>
  <si>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</si>
  <si>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</si>
  <si>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</si>
  <si>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</si>
  <si>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</si>
  <si>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</si>
  <si>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</si>
  <si>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</si>
  <si>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</si>
  <si>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</si>
  <si>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</si>
  <si>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</si>
  <si>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</si>
  <si>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</si>
  <si>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</si>
  <si>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</si>
  <si>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</si>
  <si>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</si>
  <si>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</si>
  <si>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</si>
  <si>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</si>
  <si>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</si>
  <si>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</si>
  <si>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</si>
  <si>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</si>
  <si>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</si>
  <si>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</si>
  <si>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</si>
  <si>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</si>
  <si>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</si>
  <si>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</si>
  <si>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</si>
  <si>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</si>
  <si>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</si>
  <si>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</si>
  <si>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</si>
  <si>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</si>
  <si>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</si>
  <si>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</si>
  <si>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</si>
  <si>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</si>
  <si>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</si>
  <si>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</si>
  <si>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</si>
  <si>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</si>
  <si>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</si>
  <si>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</si>
  <si>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</si>
  <si>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</si>
  <si>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</si>
  <si>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</si>
  <si>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</si>
  <si>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</si>
  <si>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</si>
  <si>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</si>
  <si>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</si>
  <si>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</si>
  <si>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</si>
  <si>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</si>
  <si>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</si>
  <si>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</si>
  <si>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</si>
  <si>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</si>
  <si>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</si>
  <si>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</si>
  <si>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</si>
  <si>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</si>
  <si>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</si>
  <si>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</si>
  <si>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</si>
  <si>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</si>
  <si>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</si>
  <si>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</si>
  <si>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</si>
  <si>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</si>
  <si>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</si>
  <si>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</si>
  <si>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</si>
  <si>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</si>
  <si>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</si>
  <si>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</si>
  <si>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</si>
  <si>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</si>
  <si>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</si>
  <si>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</si>
  <si>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</si>
  <si>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</si>
  <si>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</si>
  <si>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</si>
  <si>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</si>
  <si>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</si>
  <si>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</si>
  <si>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</si>
  <si>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</si>
  <si>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</si>
  <si>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</si>
  <si>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</si>
  <si>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</si>
  <si>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</si>
  <si>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</si>
  <si>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</si>
  <si>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</si>
  <si>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</si>
  <si>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</si>
  <si>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</si>
  <si>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</si>
  <si>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</si>
  <si>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</si>
  <si>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</si>
  <si>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</si>
  <si>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</si>
  <si>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</si>
  <si>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</si>
  <si>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</si>
  <si>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</si>
  <si>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</si>
  <si>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</si>
  <si>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</si>
  <si>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</si>
  <si>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</si>
  <si>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</si>
  <si>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</si>
  <si>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</si>
  <si>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</si>
  <si>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</si>
  <si>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</si>
  <si>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</si>
  <si>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</si>
  <si>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</si>
  <si>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</si>
  <si>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</si>
  <si>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</si>
  <si>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</si>
  <si>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</si>
  <si>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</si>
  <si>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</si>
  <si>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</si>
  <si>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</si>
  <si>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</si>
  <si>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</si>
  <si>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</si>
  <si>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</si>
  <si>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</si>
  <si>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</si>
  <si>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</si>
  <si>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</si>
  <si>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</si>
  <si>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</si>
  <si>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</si>
  <si>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</si>
  <si>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</si>
  <si>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</si>
  <si>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</si>
  <si>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</si>
  <si>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</si>
  <si>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</si>
  <si>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</si>
  <si>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</si>
  <si>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</si>
  <si>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</si>
  <si>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</si>
  <si>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</si>
  <si>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</si>
  <si>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</si>
  <si>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</si>
  <si>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</si>
  <si>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</si>
  <si>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</si>
  <si>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</si>
  <si>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</si>
  <si>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</si>
  <si>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</si>
  <si>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</si>
  <si>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</si>
  <si>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</si>
  <si>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</si>
  <si>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</si>
  <si>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</si>
  <si>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</si>
  <si>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</si>
  <si>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</si>
  <si>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</si>
  <si>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</si>
  <si>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</si>
  <si>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</si>
  <si>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</si>
  <si>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</si>
  <si>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</si>
  <si>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</si>
  <si>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</si>
  <si>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</si>
  <si>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</si>
  <si>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</si>
  <si>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</si>
  <si>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</si>
  <si>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</si>
  <si>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</si>
  <si>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</si>
  <si>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</si>
  <si>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</si>
  <si>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</si>
  <si>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</si>
  <si>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</si>
  <si>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</si>
  <si>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</si>
  <si>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</si>
  <si>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</si>
  <si>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</si>
  <si>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</si>
  <si>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</si>
  <si>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</si>
  <si>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</si>
  <si>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</si>
  <si>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</si>
  <si>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</si>
  <si>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</si>
  <si>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</si>
  <si>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</si>
  <si>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</si>
  <si>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</si>
  <si>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</si>
  <si>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</si>
  <si>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</si>
  <si>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</si>
  <si>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</si>
  <si>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</si>
  <si>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</si>
  <si>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</si>
  <si>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</si>
  <si>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</si>
  <si>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</si>
  <si>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</si>
  <si>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</si>
  <si>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</si>
  <si>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</si>
  <si>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</si>
  <si>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</si>
  <si>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</si>
  <si>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</si>
  <si>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</si>
  <si>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</si>
  <si>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</si>
  <si>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</si>
  <si>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</si>
  <si>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</si>
  <si>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</si>
  <si>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</si>
  <si>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</si>
  <si>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</si>
  <si>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</si>
  <si>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</si>
  <si>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</si>
  <si>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</si>
  <si>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</si>
  <si>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</si>
  <si>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</si>
  <si>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</si>
  <si>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</si>
  <si>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</si>
  <si>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</si>
  <si>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</si>
  <si>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</si>
  <si>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</si>
  <si>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</si>
  <si>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</si>
  <si>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</si>
  <si>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</si>
  <si>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</si>
  <si>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</si>
  <si>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</si>
  <si>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</si>
  <si>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</si>
  <si>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</si>
  <si>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</si>
  <si>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</si>
  <si>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</si>
  <si>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</si>
  <si>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</si>
  <si>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</si>
  <si>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</si>
  <si>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</si>
  <si>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</si>
  <si>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</si>
  <si>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</si>
  <si>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</si>
  <si>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</si>
  <si>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</si>
  <si>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</si>
  <si>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</si>
  <si>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</si>
  <si>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</si>
  <si>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</si>
  <si>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</si>
  <si>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</si>
  <si>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</si>
  <si>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</si>
  <si>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</si>
  <si>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</si>
  <si>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</si>
  <si>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</si>
  <si>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</si>
  <si>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</si>
  <si>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</si>
  <si>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</si>
  <si>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</si>
  <si>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</si>
  <si>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</si>
  <si>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</si>
  <si>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</si>
  <si>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</si>
  <si>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</si>
  <si>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</si>
  <si>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</si>
  <si>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</si>
  <si>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</si>
  <si>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</si>
  <si>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</si>
  <si>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</si>
  <si>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</si>
  <si>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</si>
  <si>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</si>
  <si>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</si>
  <si>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</si>
  <si>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</si>
  <si>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</si>
  <si>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</si>
  <si>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</si>
  <si>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</si>
  <si>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</si>
  <si>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</si>
  <si>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</si>
  <si>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</si>
  <si>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</si>
  <si>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</si>
  <si>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</si>
  <si>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</si>
  <si>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</si>
  <si>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</si>
  <si>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</si>
  <si>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</si>
  <si>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</si>
  <si>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</si>
  <si>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</si>
  <si>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</si>
  <si>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</si>
  <si>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</si>
  <si>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</si>
  <si>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</si>
  <si>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</si>
  <si>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</si>
  <si>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</si>
  <si>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</si>
  <si>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</si>
  <si>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</si>
  <si>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</si>
  <si>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</si>
  <si>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</si>
  <si>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</si>
  <si>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</si>
  <si>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</si>
  <si>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</si>
  <si>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</si>
  <si>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</si>
  <si>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</si>
  <si>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</si>
  <si>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</si>
  <si>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</si>
  <si>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</si>
  <si>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</si>
  <si>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</si>
  <si>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</si>
  <si>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</si>
  <si>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</si>
  <si>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</si>
  <si>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</si>
  <si>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</si>
  <si>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</si>
  <si>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</si>
  <si>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</si>
  <si>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</si>
  <si>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</si>
  <si>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</si>
  <si>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</si>
  <si>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</si>
  <si>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</si>
  <si>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</si>
  <si>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</si>
  <si>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</si>
  <si>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</si>
  <si>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</si>
  <si>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</si>
  <si>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</si>
  <si>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</si>
  <si>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</si>
  <si>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</si>
  <si>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</si>
  <si>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</si>
  <si>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</si>
  <si>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</si>
  <si>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</si>
  <si>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</si>
  <si>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</si>
  <si>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</si>
  <si>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</si>
  <si>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</si>
  <si>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</si>
  <si>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</si>
  <si>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</si>
  <si>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</si>
  <si>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</si>
  <si>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</si>
  <si>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</si>
  <si>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</si>
  <si>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</si>
  <si>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</si>
  <si>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</si>
  <si>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</si>
  <si>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</si>
  <si>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</si>
  <si>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</si>
  <si>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</si>
  <si>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</si>
  <si>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</si>
  <si>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</si>
  <si>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</si>
  <si>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</si>
  <si>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</si>
  <si>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</si>
  <si>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</si>
  <si>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</si>
  <si>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</si>
  <si>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</si>
  <si>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</si>
  <si>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</si>
  <si>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</si>
  <si>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</si>
  <si>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</si>
  <si>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</si>
  <si>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</si>
  <si>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</si>
  <si>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</si>
  <si>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</si>
  <si>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</si>
  <si>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</si>
  <si>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</si>
  <si>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</si>
  <si>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</si>
  <si>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</si>
  <si>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</si>
  <si>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</si>
  <si>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</si>
  <si>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</si>
  <si>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</si>
  <si>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</si>
  <si>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</si>
  <si>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</si>
  <si>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</si>
  <si>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</si>
  <si>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</si>
  <si>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</si>
  <si>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</si>
  <si>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</si>
  <si>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</si>
  <si>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</si>
  <si>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</si>
  <si>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</si>
  <si>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</si>
  <si>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</si>
  <si>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</si>
  <si>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</si>
  <si>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</si>
  <si>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</si>
  <si>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</si>
  <si>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</si>
  <si>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</si>
  <si>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</si>
  <si>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</si>
  <si>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</si>
  <si>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</si>
  <si>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</si>
  <si>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</si>
  <si>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</si>
  <si>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</si>
  <si>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</si>
  <si>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</si>
  <si>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</si>
  <si>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</si>
  <si>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</si>
  <si>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</si>
  <si>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</si>
  <si>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</si>
  <si>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</si>
  <si>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</si>
  <si>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</si>
  <si>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</si>
  <si>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</si>
  <si>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</si>
  <si>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</si>
  <si>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</si>
  <si>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</si>
  <si>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</si>
  <si>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</si>
  <si>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</si>
  <si>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</si>
  <si>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</si>
  <si>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</si>
  <si>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</si>
  <si>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</si>
  <si>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</si>
  <si>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</si>
  <si>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</si>
  <si>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</si>
  <si>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</si>
  <si>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</si>
  <si>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</si>
  <si>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</si>
  <si>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</si>
  <si>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</si>
  <si>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</si>
  <si>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</si>
  <si>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</si>
  <si>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</si>
  <si>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</si>
  <si>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</si>
  <si>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</si>
  <si>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</si>
  <si>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</si>
  <si>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</si>
  <si>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</si>
  <si>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</si>
  <si>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</si>
  <si>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</si>
  <si>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</si>
  <si>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</si>
  <si>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</si>
  <si>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</si>
  <si>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</si>
  <si>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</si>
  <si>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</si>
  <si>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</si>
  <si>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</si>
  <si>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</si>
  <si>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</si>
  <si>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</si>
  <si>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</si>
  <si>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</si>
  <si>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</si>
  <si>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</si>
  <si>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</si>
  <si>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</si>
  <si>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</si>
  <si>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</si>
  <si>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</si>
  <si>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</si>
  <si>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</si>
  <si>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</si>
  <si>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</si>
  <si>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</si>
  <si>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</si>
  <si>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</si>
  <si>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</si>
  <si>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</si>
  <si>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</si>
  <si>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</si>
  <si>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</si>
  <si>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</si>
  <si>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</si>
  <si>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</si>
  <si>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</si>
  <si>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</si>
  <si>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</si>
  <si>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</si>
  <si>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</si>
  <si>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</si>
  <si>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</si>
  <si>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</si>
  <si>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</si>
  <si>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</si>
  <si>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</si>
  <si>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</si>
  <si>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</si>
  <si>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</si>
  <si>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</si>
  <si>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</si>
  <si>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</si>
  <si>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</si>
  <si>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</si>
  <si>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</si>
  <si>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</si>
  <si>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</si>
  <si>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</si>
  <si>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</si>
  <si>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</si>
  <si>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</si>
  <si>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</si>
  <si>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</si>
  <si>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</si>
  <si>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</si>
  <si>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</si>
  <si>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</si>
  <si>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</si>
  <si>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</si>
  <si>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</si>
  <si>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</si>
  <si>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</si>
  <si>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</si>
  <si>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</si>
  <si>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</si>
  <si>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</si>
  <si>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</si>
  <si>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</si>
  <si>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</si>
  <si>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</si>
  <si>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</si>
  <si>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</si>
  <si>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</si>
  <si>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</si>
  <si>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</si>
  <si>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</si>
  <si>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</si>
  <si>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</si>
  <si>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</si>
  <si>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</si>
  <si>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</si>
  <si>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</si>
  <si>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</si>
  <si>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</si>
  <si>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</si>
  <si>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</si>
  <si>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</si>
  <si>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</si>
  <si>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</si>
  <si>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</si>
  <si>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</si>
  <si>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</si>
  <si>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</si>
  <si>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</si>
  <si>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</si>
  <si>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</si>
  <si>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</si>
  <si>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</si>
  <si>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</si>
  <si>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</si>
  <si>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</si>
  <si>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</si>
  <si>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</si>
  <si>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</si>
  <si>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</si>
  <si>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</si>
  <si>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</si>
  <si>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</si>
  <si>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</si>
  <si>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</si>
  <si>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</si>
  <si>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</si>
  <si>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</si>
  <si>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</si>
  <si>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</si>
  <si>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</si>
  <si>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</si>
  <si>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</si>
  <si>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</si>
  <si>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</si>
  <si>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</si>
  <si>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</si>
  <si>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</si>
  <si>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</si>
  <si>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</si>
  <si>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</si>
  <si>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</si>
  <si>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</si>
  <si>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</si>
  <si>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</si>
  <si>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</si>
  <si>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</si>
  <si>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</si>
  <si>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</si>
  <si>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</si>
  <si>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</si>
  <si>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</si>
  <si>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</si>
  <si>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</si>
  <si>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</si>
  <si>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</si>
  <si>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</si>
  <si>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</si>
  <si>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</si>
  <si>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</si>
  <si>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</si>
  <si>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</si>
  <si>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</si>
  <si>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</si>
  <si>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</si>
  <si>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</si>
  <si>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</si>
  <si>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</si>
  <si>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</si>
  <si>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</si>
  <si>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</si>
  <si>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</si>
  <si>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</si>
  <si>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</si>
  <si>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</si>
  <si>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</si>
  <si>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</si>
  <si>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</si>
  <si>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</si>
  <si>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</si>
  <si>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</si>
  <si>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</si>
  <si>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</si>
  <si>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</si>
  <si>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</si>
  <si>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</si>
  <si>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</si>
  <si>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</si>
  <si>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</si>
  <si>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</si>
  <si>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</si>
  <si>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</si>
  <si>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</si>
  <si>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</si>
  <si>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</si>
  <si>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</si>
  <si>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</si>
  <si>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</si>
  <si>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</si>
  <si>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</si>
  <si>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</si>
  <si>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</si>
  <si>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</si>
  <si>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</si>
  <si>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</si>
  <si>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</si>
  <si>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</si>
  <si>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</si>
  <si>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</si>
  <si>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</si>
  <si>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</si>
  <si>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</si>
  <si>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</si>
  <si>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</si>
  <si>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</si>
  <si>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</si>
  <si>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</si>
  <si>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</si>
  <si>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</si>
  <si>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</si>
  <si>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</si>
  <si>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</si>
  <si>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</si>
  <si>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</si>
  <si>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</si>
  <si>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</si>
  <si>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</si>
  <si>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</si>
  <si>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</si>
  <si>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</si>
  <si>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</si>
  <si>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</si>
  <si>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</si>
  <si>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</si>
  <si>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</si>
  <si>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</si>
  <si>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</si>
  <si>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</si>
  <si>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</si>
  <si>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</si>
  <si>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</si>
  <si>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</si>
  <si>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</si>
  <si>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</si>
  <si>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</si>
  <si>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</si>
  <si>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</si>
  <si>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</si>
  <si>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</si>
  <si>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</si>
  <si>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</si>
  <si>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</si>
  <si>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</si>
  <si>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</si>
  <si>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</si>
  <si>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</si>
  <si>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</si>
  <si>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</si>
  <si>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</si>
  <si>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</si>
  <si>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</si>
  <si>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</si>
  <si>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</si>
  <si>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</si>
  <si>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</si>
  <si>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</si>
  <si>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</si>
  <si>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</si>
  <si>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</si>
  <si>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</si>
  <si>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</si>
  <si>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</si>
  <si>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</si>
  <si>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</si>
  <si>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</si>
  <si>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</si>
  <si>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</si>
  <si>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</si>
  <si>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</si>
  <si>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</si>
  <si>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</si>
  <si>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</si>
  <si>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</si>
  <si>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</si>
  <si>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</si>
  <si>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</si>
  <si>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</si>
  <si>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</si>
  <si>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</si>
  <si>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</si>
  <si>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</si>
  <si>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</si>
  <si>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</si>
  <si>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</si>
  <si>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</si>
  <si>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</si>
  <si>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</si>
  <si>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</si>
  <si>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</si>
  <si>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</si>
  <si>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</si>
  <si>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</si>
  <si>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</si>
  <si>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</si>
  <si>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</si>
  <si>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</si>
  <si>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</si>
  <si>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</si>
  <si>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</si>
  <si>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</si>
  <si>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</si>
  <si>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</si>
  <si>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</si>
  <si>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</si>
  <si>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</si>
  <si>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</si>
  <si>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</si>
  <si>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</si>
  <si>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</si>
  <si>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</si>
  <si>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</si>
  <si>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</si>
  <si>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</si>
  <si>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</si>
  <si>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</si>
  <si>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</si>
  <si>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</si>
  <si>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</si>
  <si>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</si>
  <si>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</si>
  <si>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</si>
  <si>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</si>
  <si>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</si>
  <si>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</si>
  <si>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</si>
  <si>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</si>
  <si>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</si>
  <si>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</si>
  <si>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</si>
  <si>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</si>
  <si>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</si>
  <si>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</si>
  <si>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</si>
  <si>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</si>
  <si>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</si>
  <si>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</si>
  <si>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</si>
  <si>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</si>
  <si>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</si>
  <si>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</si>
  <si>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</si>
  <si>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</si>
  <si>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</si>
  <si>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</si>
  <si>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</si>
  <si>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</si>
  <si>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</si>
  <si>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</si>
  <si>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</si>
  <si>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</si>
  <si>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</si>
  <si>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</si>
  <si>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</si>
  <si>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</si>
  <si>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</si>
  <si>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</si>
  <si>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</si>
  <si>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</si>
  <si>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</si>
  <si>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</si>
  <si>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</si>
  <si>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</si>
  <si>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</si>
  <si>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</si>
  <si>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</si>
  <si>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</si>
  <si>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</si>
  <si>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</si>
  <si>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</si>
  <si>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</si>
  <si>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</si>
  <si>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</si>
  <si>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</si>
  <si>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</si>
  <si>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</si>
  <si>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</si>
  <si>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</si>
  <si>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</si>
  <si>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</si>
  <si>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</si>
  <si>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</si>
  <si>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</si>
  <si>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</si>
  <si>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</si>
  <si>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</si>
  <si>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</si>
  <si>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</si>
  <si>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</si>
  <si>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</si>
  <si>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</si>
  <si>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</si>
  <si>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</si>
  <si>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</si>
  <si>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</si>
  <si>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</si>
  <si>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</si>
  <si>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</si>
  <si>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</si>
  <si>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</si>
  <si>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</si>
  <si>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</si>
  <si>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</si>
  <si>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</si>
  <si>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</si>
  <si>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</si>
  <si>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</si>
  <si>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</si>
  <si>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</si>
  <si>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</si>
  <si>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</si>
  <si>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</si>
  <si>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</si>
  <si>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</si>
  <si>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</si>
  <si>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</si>
  <si>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</si>
  <si>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</si>
  <si>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</si>
  <si>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</si>
  <si>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</si>
  <si>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</si>
  <si>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</si>
  <si>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</si>
  <si>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</si>
  <si>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</si>
  <si>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</si>
  <si>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</si>
  <si>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</si>
  <si>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</si>
  <si>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</si>
  <si>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</si>
  <si>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</si>
  <si>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</si>
  <si>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</si>
  <si>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</si>
  <si>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</si>
  <si>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</si>
  <si>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</si>
  <si>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</si>
  <si>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</si>
  <si>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</si>
  <si>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</si>
  <si>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</si>
  <si>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</si>
  <si>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</si>
  <si>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</si>
  <si>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</si>
  <si>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</si>
  <si>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</si>
  <si>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</si>
  <si>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</si>
  <si>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</si>
  <si>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</si>
  <si>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</si>
  <si>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</si>
  <si>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</si>
  <si>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</si>
  <si>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</si>
  <si>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</si>
  <si>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</si>
  <si>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</si>
  <si>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</si>
  <si>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</si>
  <si>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</si>
  <si>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</si>
  <si>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</si>
  <si>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</si>
  <si>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</si>
  <si>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</si>
  <si>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</si>
  <si>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</si>
  <si>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</si>
  <si>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</si>
  <si>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</si>
  <si>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</si>
  <si>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</si>
  <si>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</si>
  <si>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</si>
  <si>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</si>
  <si>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</si>
  <si>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</si>
  <si>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</si>
  <si>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</si>
  <si>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</si>
  <si>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</si>
  <si>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</si>
  <si>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</si>
  <si>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</si>
  <si>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</si>
  <si>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</si>
  <si>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</si>
  <si>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</si>
  <si>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</si>
  <si>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</si>
  <si>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</si>
  <si>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</si>
  <si>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</si>
  <si>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</si>
  <si>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</si>
  <si>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</si>
  <si>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</si>
  <si>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</si>
  <si>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</si>
  <si>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</si>
  <si>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</si>
  <si>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</si>
  <si>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</si>
  <si>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</si>
  <si>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</si>
  <si>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</si>
  <si>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</si>
  <si>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</si>
  <si>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</si>
  <si>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</si>
  <si>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</si>
  <si>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</si>
  <si>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</si>
  <si>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</si>
  <si>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</si>
  <si>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</si>
  <si>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</si>
  <si>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</si>
  <si>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</si>
  <si>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</si>
  <si>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</si>
  <si>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</si>
  <si>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</si>
  <si>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</si>
  <si>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</si>
  <si>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</si>
  <si>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</si>
  <si>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</si>
  <si>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</si>
  <si>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</si>
  <si>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</si>
  <si>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</si>
  <si>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</si>
  <si>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</si>
  <si>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</si>
  <si>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</si>
  <si>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</si>
  <si>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</si>
  <si>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</si>
  <si>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</si>
  <si>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</si>
  <si>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</si>
  <si>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</si>
  <si>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</si>
  <si>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</si>
  <si>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</si>
  <si>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</si>
  <si>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</si>
  <si>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</si>
  <si>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</si>
  <si>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</si>
  <si>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</si>
  <si>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</si>
  <si>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</si>
  <si>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</si>
  <si>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</si>
  <si>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</si>
  <si>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</si>
  <si>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</si>
  <si>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</si>
  <si>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</si>
  <si>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</si>
  <si>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</si>
  <si>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</si>
  <si>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</si>
  <si>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</si>
  <si>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</si>
  <si>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</si>
  <si>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</si>
  <si>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</si>
  <si>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</si>
  <si>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</si>
  <si>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</si>
  <si>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</si>
  <si>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</si>
  <si>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</si>
  <si>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</si>
  <si>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</si>
  <si>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</si>
  <si>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</si>
  <si>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</si>
  <si>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</si>
  <si>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</si>
  <si>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</si>
  <si>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</si>
  <si>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</si>
  <si>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</si>
  <si>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</si>
  <si>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</si>
  <si>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</si>
  <si>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</si>
  <si>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</si>
  <si>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</si>
  <si>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</si>
  <si>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</si>
  <si>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</si>
  <si>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</si>
  <si>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</si>
  <si>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</si>
  <si>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</si>
  <si>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</si>
  <si>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</si>
  <si>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</si>
  <si>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</si>
  <si>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</si>
  <si>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</si>
  <si>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</si>
  <si>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</si>
  <si>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</si>
  <si>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</si>
  <si>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</si>
  <si>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</si>
  <si>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</si>
  <si>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</si>
  <si>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</si>
  <si>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</si>
  <si>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</si>
  <si>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</si>
  <si>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</si>
  <si>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</si>
  <si>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</si>
  <si>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</si>
  <si>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</si>
  <si>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</si>
  <si>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</si>
  <si>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</si>
  <si>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</si>
  <si>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</si>
  <si>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</si>
  <si>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</si>
  <si>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</si>
  <si>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</si>
  <si>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</si>
  <si>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</si>
  <si>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</si>
  <si>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</si>
  <si>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</si>
  <si>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</si>
  <si>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</si>
  <si>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</si>
  <si>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</si>
  <si>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</si>
  <si>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</si>
  <si>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</si>
  <si>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</si>
  <si>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</si>
  <si>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</si>
  <si>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</si>
  <si>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</si>
  <si>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</si>
  <si>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</si>
  <si>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</si>
  <si>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</si>
  <si>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</si>
  <si>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</si>
  <si>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</si>
  <si>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</si>
  <si>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</si>
  <si>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</si>
  <si>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</si>
  <si>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</si>
  <si>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</si>
  <si>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</si>
  <si>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</si>
  <si>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</si>
  <si>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</si>
  <si>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</si>
  <si>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</si>
  <si>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</si>
  <si>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</si>
  <si>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</si>
  <si>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</si>
  <si>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</si>
  <si>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</si>
  <si>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</si>
  <si>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</si>
  <si>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</si>
  <si>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</si>
  <si>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</si>
  <si>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</si>
  <si>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</si>
  <si>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</si>
  <si>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</si>
  <si>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</si>
  <si>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</si>
  <si>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</si>
  <si>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</si>
  <si>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</si>
  <si>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</si>
  <si>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</si>
  <si>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</si>
  <si>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</si>
  <si>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</si>
  <si>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</si>
  <si>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</si>
  <si>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</si>
  <si>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</si>
  <si>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</si>
  <si>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</si>
  <si>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</si>
  <si>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</si>
  <si>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</si>
  <si>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</si>
  <si>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</si>
  <si>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</si>
  <si>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</si>
  <si>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</si>
  <si>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</si>
  <si>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</si>
  <si>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</si>
  <si>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</si>
  <si>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</si>
  <si>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</si>
  <si>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</si>
  <si>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</si>
  <si>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</si>
  <si>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</si>
  <si>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</si>
  <si>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</si>
  <si>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</si>
  <si>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</si>
  <si>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</si>
  <si>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</si>
  <si>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</si>
  <si>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</si>
  <si>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</si>
  <si>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</si>
  <si>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</si>
  <si>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</si>
  <si>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</si>
  <si>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</si>
  <si>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</si>
  <si>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</si>
  <si>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</si>
  <si>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</si>
  <si>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</si>
  <si>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</si>
  <si>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</si>
  <si>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</si>
  <si>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</si>
  <si>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</si>
  <si>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</si>
  <si>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</si>
  <si>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</si>
  <si>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</si>
  <si>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</si>
  <si>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</si>
  <si>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</si>
  <si>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</si>
  <si>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</si>
  <si>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</si>
  <si>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</si>
  <si>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</si>
  <si>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</si>
  <si>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</si>
  <si>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</si>
  <si>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</si>
  <si>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</si>
  <si>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</si>
  <si>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</si>
  <si>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</si>
  <si>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</si>
  <si>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</si>
  <si>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</si>
  <si>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</si>
  <si>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</si>
  <si>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</si>
  <si>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</si>
  <si>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</si>
  <si>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</si>
  <si>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</si>
  <si>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</si>
  <si>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</si>
  <si>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</si>
  <si>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</si>
  <si>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</si>
  <si>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</si>
  <si>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</si>
  <si>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</si>
  <si>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</si>
  <si>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</si>
  <si>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</si>
  <si>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</si>
  <si>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</si>
  <si>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</si>
  <si>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</si>
  <si>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</si>
  <si>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</si>
  <si>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</si>
  <si>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</si>
  <si>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</si>
  <si>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</si>
  <si>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</si>
  <si>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</si>
  <si>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</si>
  <si>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</si>
  <si>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</si>
  <si>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</si>
  <si>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</si>
  <si>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</si>
  <si>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</si>
  <si>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</si>
  <si>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</si>
  <si>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</si>
  <si>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</si>
  <si>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</si>
  <si>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</si>
  <si>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</si>
  <si>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</si>
  <si>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</si>
  <si>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</si>
  <si>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</si>
  <si>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</si>
  <si>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</si>
  <si>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</si>
  <si>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</si>
  <si>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</si>
  <si>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</si>
  <si>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</si>
  <si>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</si>
  <si>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</si>
  <si>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</si>
  <si>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</si>
  <si>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</si>
  <si>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</si>
  <si>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</si>
  <si>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</si>
  <si>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</si>
  <si>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</si>
  <si>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</si>
  <si>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</si>
  <si>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</si>
  <si>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</si>
  <si>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</si>
  <si>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</si>
  <si>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</si>
  <si>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</si>
  <si>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</si>
  <si>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</si>
  <si>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</si>
  <si>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</si>
  <si>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</si>
  <si>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</si>
  <si>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</si>
  <si>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</si>
  <si>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</si>
  <si>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</si>
  <si>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</si>
  <si>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</si>
  <si>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</si>
  <si>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</si>
  <si>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</si>
  <si>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</si>
  <si>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</si>
  <si>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</si>
  <si>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</si>
  <si>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</si>
  <si>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</si>
  <si>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</si>
  <si>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</si>
  <si>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</si>
  <si>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</si>
  <si>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</si>
  <si>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</si>
  <si>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</si>
  <si>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</si>
  <si>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</si>
  <si>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</si>
  <si>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</si>
  <si>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</si>
  <si>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</si>
  <si>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</si>
  <si>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</si>
  <si>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</si>
  <si>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</si>
  <si>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</si>
  <si>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</si>
  <si>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</si>
  <si>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</si>
  <si>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</si>
  <si>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</si>
  <si>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</si>
  <si>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</si>
  <si>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</si>
  <si>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</si>
  <si>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</si>
  <si>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</si>
  <si>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</si>
  <si>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</si>
  <si>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</si>
  <si>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</si>
  <si>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</si>
  <si>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</si>
  <si>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</si>
  <si>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</si>
  <si>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</si>
  <si>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</si>
  <si>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</si>
  <si>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</si>
  <si>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</si>
  <si>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</si>
  <si>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</si>
  <si>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</si>
  <si>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</si>
  <si>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</si>
  <si>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</si>
  <si>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</si>
  <si>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</si>
  <si>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</si>
  <si>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</si>
  <si>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</si>
  <si>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</si>
  <si>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</si>
  <si>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</si>
  <si>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</si>
  <si>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</si>
  <si>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</si>
  <si>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</si>
  <si>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</si>
  <si>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</si>
  <si>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</si>
  <si>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</si>
  <si>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</si>
  <si>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</si>
  <si>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</si>
  <si>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</si>
  <si>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</si>
  <si>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</si>
  <si>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</si>
  <si>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</si>
  <si>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</si>
  <si>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</si>
  <si>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</si>
  <si>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</si>
  <si>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</si>
  <si>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</si>
  <si>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</si>
  <si>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</si>
  <si>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</si>
  <si>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</si>
  <si>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</si>
  <si>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</si>
  <si>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</si>
  <si>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</si>
  <si>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</si>
  <si>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</si>
  <si>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</si>
  <si>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</si>
  <si>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</si>
  <si>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</si>
  <si>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</si>
  <si>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</si>
  <si>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</si>
  <si>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</si>
  <si>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</si>
  <si>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</si>
  <si>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</si>
  <si>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</si>
  <si>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</si>
  <si>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</si>
  <si>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</si>
  <si>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</si>
  <si>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</si>
  <si>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</si>
  <si>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</si>
  <si>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</si>
  <si>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</si>
  <si>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</si>
  <si>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</si>
  <si>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</si>
  <si>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</si>
  <si>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</si>
  <si>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</si>
  <si>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</si>
  <si>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</si>
  <si>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</si>
  <si>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</si>
  <si>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</si>
  <si>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</si>
  <si>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</si>
  <si>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</si>
  <si>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</si>
  <si>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</si>
  <si>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</si>
  <si>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</si>
  <si>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</si>
  <si>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</si>
  <si>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</si>
  <si>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</si>
  <si>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</si>
  <si>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</si>
  <si>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</si>
  <si>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</si>
  <si>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</si>
  <si>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</si>
  <si>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</si>
  <si>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</si>
  <si>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</si>
  <si>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</si>
  <si>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</si>
  <si>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</si>
  <si>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</si>
  <si>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</si>
  <si>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</si>
  <si>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</si>
  <si>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</si>
  <si>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</si>
  <si>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</si>
  <si>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</si>
  <si>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</si>
  <si>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</si>
  <si>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</si>
  <si>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</si>
  <si>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</si>
  <si>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</si>
  <si>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</si>
  <si>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</si>
  <si>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</si>
  <si>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</si>
  <si>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</si>
  <si>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</si>
  <si>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</si>
  <si>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</si>
  <si>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</si>
  <si>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</si>
  <si>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</si>
  <si>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</si>
  <si>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</si>
  <si>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</si>
  <si>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</si>
  <si>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</si>
  <si>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</si>
  <si>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</si>
  <si>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</si>
  <si>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</si>
  <si>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</si>
  <si>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</si>
  <si>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</si>
  <si>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</si>
  <si>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</si>
  <si>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</si>
  <si>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</si>
  <si>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</si>
  <si>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</si>
  <si>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</si>
  <si>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</si>
  <si>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</si>
  <si>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</si>
  <si>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</si>
  <si>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</si>
  <si>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</si>
  <si>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</si>
  <si>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</si>
  <si>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</si>
  <si>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</si>
  <si>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</si>
  <si>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</si>
  <si>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</si>
  <si>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</si>
  <si>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</si>
  <si>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</si>
  <si>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</si>
  <si>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</si>
  <si>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</si>
  <si>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</si>
  <si>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</si>
  <si>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</si>
  <si>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</si>
  <si>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</si>
  <si>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</si>
  <si>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</si>
  <si>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</si>
  <si>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</si>
  <si>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</si>
  <si>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</si>
  <si>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</si>
  <si>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</si>
  <si>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</si>
  <si>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</si>
  <si>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</si>
  <si>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</si>
  <si>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</si>
  <si>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</si>
  <si>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</si>
  <si>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</si>
  <si>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</si>
  <si>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</si>
  <si>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</si>
  <si>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</si>
  <si>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</si>
  <si>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</si>
  <si>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</si>
  <si>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</si>
  <si>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</si>
  <si>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</si>
  <si>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</si>
  <si>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</si>
  <si>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</si>
  <si>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</si>
  <si>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</si>
  <si>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</si>
  <si>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</si>
  <si>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</si>
  <si>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</si>
  <si>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</si>
  <si>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</si>
  <si>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</si>
  <si>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</si>
  <si>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</si>
  <si>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</si>
  <si>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</si>
  <si>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</si>
  <si>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</si>
  <si>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</si>
  <si>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</si>
  <si>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</si>
  <si>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</si>
  <si>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</si>
  <si>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</si>
  <si>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</si>
  <si>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</si>
  <si>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</si>
  <si>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</si>
  <si>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</si>
  <si>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</si>
  <si>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</si>
  <si>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</si>
  <si>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</si>
  <si>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</si>
  <si>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</si>
  <si>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</si>
  <si>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</si>
  <si>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</si>
  <si>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</si>
  <si>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</si>
  <si>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</si>
  <si>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</si>
  <si>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</si>
  <si>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</si>
  <si>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</si>
  <si>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</si>
  <si>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</si>
  <si>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</si>
  <si>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</si>
  <si>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</si>
  <si>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</si>
  <si>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</si>
  <si>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</si>
  <si>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</si>
  <si>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</si>
  <si>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</si>
  <si>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</si>
  <si>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</si>
  <si>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</si>
  <si>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</si>
  <si>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</si>
  <si>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</si>
  <si>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</si>
  <si>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</si>
  <si>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</si>
  <si>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</si>
  <si>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</si>
  <si>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</si>
  <si>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</si>
  <si>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</si>
  <si>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</si>
  <si>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</si>
  <si>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</si>
  <si>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</si>
  <si>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</si>
  <si>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</si>
  <si>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</si>
  <si>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</si>
  <si>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</si>
  <si>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</si>
  <si>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</si>
  <si>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</si>
  <si>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</si>
  <si>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</si>
  <si>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</si>
  <si>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</si>
  <si>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</si>
  <si>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</si>
  <si>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</si>
  <si>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</si>
  <si>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</si>
  <si>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</si>
  <si>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</si>
  <si>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</si>
  <si>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</si>
  <si>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</si>
  <si>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</si>
  <si>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</si>
  <si>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</si>
  <si>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</si>
  <si>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</si>
  <si>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</si>
  <si>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</si>
  <si>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</si>
  <si>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</si>
  <si>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</si>
  <si>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</si>
  <si>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</si>
  <si>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</si>
  <si>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</si>
  <si>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</si>
  <si>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</si>
  <si>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</si>
  <si>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</si>
  <si>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</si>
  <si>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</si>
  <si>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</si>
  <si>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</si>
  <si>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</si>
  <si>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</si>
  <si>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</si>
  <si>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</si>
  <si>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</si>
  <si>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</si>
  <si>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</si>
  <si>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</si>
  <si>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</si>
  <si>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</si>
  <si>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</si>
  <si>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</si>
  <si>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</si>
  <si>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</si>
  <si>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</si>
  <si>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</si>
  <si>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</si>
  <si>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</si>
  <si>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</si>
  <si>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</si>
  <si>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</si>
  <si>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</si>
  <si>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</si>
  <si>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</si>
  <si>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</si>
  <si>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</si>
  <si>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</si>
  <si>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</si>
  <si>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</si>
  <si>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</si>
  <si>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</si>
  <si>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</si>
  <si>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</si>
  <si>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</si>
  <si>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</si>
  <si>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</si>
  <si>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</si>
  <si>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</si>
  <si>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</si>
  <si>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</si>
  <si>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</si>
  <si>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</si>
  <si>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</si>
  <si>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</si>
  <si>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</si>
  <si>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</si>
  <si>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</si>
  <si>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</si>
  <si>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</si>
  <si>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</si>
  <si>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</si>
  <si>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</si>
  <si>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</si>
  <si>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</si>
  <si>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</si>
  <si>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</si>
  <si>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</si>
  <si>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</si>
  <si>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</si>
  <si>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</si>
  <si>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</si>
  <si>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</si>
  <si>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</si>
  <si>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</si>
  <si>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</si>
  <si>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</si>
  <si>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</si>
  <si>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</si>
  <si>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</si>
  <si>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</si>
  <si>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</si>
  <si>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</si>
  <si>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</si>
  <si>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</si>
  <si>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</si>
  <si>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</si>
  <si>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</si>
  <si>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</si>
  <si>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</si>
  <si>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</si>
  <si>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</si>
  <si>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</si>
  <si>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</si>
  <si>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</si>
  <si>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</si>
  <si>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</si>
  <si>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</si>
  <si>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</si>
  <si>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</si>
  <si>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</si>
  <si>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</si>
  <si>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</si>
  <si>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</si>
  <si>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</si>
  <si>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</si>
  <si>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</si>
  <si>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</si>
  <si>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</si>
  <si>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</si>
  <si>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</si>
  <si>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</si>
  <si>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</si>
  <si>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</si>
  <si>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</si>
  <si>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</si>
  <si>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</si>
  <si>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</si>
  <si>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</si>
  <si>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</si>
  <si>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</si>
  <si>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</si>
  <si>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</si>
  <si>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</si>
  <si>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</si>
  <si>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</si>
  <si>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</si>
  <si>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</si>
  <si>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</si>
  <si>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</si>
  <si>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</si>
  <si>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</si>
  <si>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</si>
  <si>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</si>
  <si>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</si>
  <si>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</si>
  <si>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</si>
  <si>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</si>
  <si>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</si>
  <si>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</si>
  <si>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</si>
  <si>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</si>
  <si>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</si>
  <si>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</si>
  <si>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</si>
  <si>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</si>
  <si>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</si>
  <si>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</si>
  <si>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</si>
  <si>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</si>
  <si>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</si>
  <si>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</si>
  <si>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</si>
  <si>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</si>
  <si>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</si>
  <si>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</si>
  <si>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</si>
  <si>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</si>
  <si>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</si>
  <si>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</si>
  <si>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</si>
  <si>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</si>
  <si>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</si>
  <si>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</si>
  <si>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</si>
  <si>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</si>
  <si>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</si>
  <si>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</si>
  <si>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</si>
  <si>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</si>
  <si>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</si>
  <si>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</si>
  <si>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</si>
  <si>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</si>
  <si>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</si>
  <si>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</si>
  <si>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</si>
  <si>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</si>
  <si>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</si>
  <si>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</si>
  <si>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</si>
  <si>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</si>
  <si>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</si>
  <si>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</si>
  <si>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</si>
  <si>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</si>
  <si>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</si>
  <si>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</si>
  <si>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</si>
  <si>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</si>
  <si>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</si>
  <si>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</si>
  <si>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</si>
  <si>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</si>
  <si>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</si>
  <si>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</si>
  <si>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</si>
  <si>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</si>
  <si>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</si>
  <si>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</si>
  <si>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</si>
  <si>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</si>
  <si>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</si>
  <si>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</si>
  <si>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</si>
  <si>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</si>
  <si>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</si>
  <si>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</si>
  <si>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</si>
  <si>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</si>
  <si>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</si>
  <si>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</si>
  <si>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</si>
  <si>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</si>
  <si>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</si>
  <si>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</si>
  <si>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</si>
  <si>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</si>
  <si>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</si>
  <si>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</si>
  <si>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</si>
  <si>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</si>
  <si>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</si>
  <si>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</si>
  <si>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</si>
  <si>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</si>
  <si>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</si>
  <si>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</si>
  <si>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</si>
  <si>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</si>
  <si>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</si>
  <si>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</si>
  <si>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</si>
  <si>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</si>
  <si>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</si>
  <si>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</si>
  <si>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</si>
  <si>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</si>
  <si>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</si>
  <si>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</si>
  <si>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</si>
  <si>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</si>
  <si>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</si>
  <si>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</si>
  <si>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</si>
  <si>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</si>
  <si>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</si>
  <si>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</si>
  <si>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</si>
  <si>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</si>
  <si>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</si>
  <si>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</si>
  <si>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</si>
  <si>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</si>
  <si>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</si>
  <si>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</si>
  <si>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</si>
  <si>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</si>
  <si>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</si>
  <si>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</si>
  <si>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</si>
  <si>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</si>
  <si>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</si>
  <si>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</si>
  <si>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</si>
  <si>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</si>
  <si>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</si>
  <si>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</si>
  <si>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</si>
  <si>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</si>
  <si>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</si>
  <si>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</si>
  <si>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</si>
  <si>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</si>
  <si>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</si>
  <si>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</si>
  <si>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</si>
  <si>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</si>
  <si>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</si>
  <si>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</si>
  <si>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</si>
  <si>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</si>
  <si>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</si>
  <si>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</si>
  <si>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</si>
  <si>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</si>
  <si>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</si>
  <si>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</si>
  <si>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</si>
  <si>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</si>
  <si>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</si>
  <si>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</si>
  <si>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</si>
  <si>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</si>
  <si>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</si>
  <si>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</si>
  <si>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</si>
  <si>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</si>
  <si>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</si>
  <si>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</si>
  <si>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</si>
  <si>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</si>
  <si>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</si>
  <si>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</si>
  <si>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</si>
  <si>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</si>
  <si>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</si>
  <si>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</si>
  <si>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</si>
  <si>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</si>
  <si>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</si>
  <si>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</si>
  <si>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</si>
  <si>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</si>
  <si>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</si>
  <si>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</si>
  <si>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</si>
  <si>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</si>
  <si>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</si>
  <si>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</si>
  <si>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</si>
  <si>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</si>
  <si>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</si>
  <si>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</si>
  <si>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</si>
  <si>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</si>
  <si>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</si>
  <si>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</si>
  <si>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</si>
  <si>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</si>
  <si>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</si>
  <si>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</si>
  <si>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</si>
  <si>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</si>
  <si>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</si>
  <si>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</si>
  <si>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</si>
  <si>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</si>
  <si>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</si>
  <si>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</si>
  <si>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</si>
  <si>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</si>
  <si>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</si>
  <si>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</si>
  <si>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</si>
  <si>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</si>
  <si>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</si>
  <si>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</si>
  <si>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</si>
  <si>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</si>
  <si>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</si>
  <si>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</si>
  <si>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</si>
  <si>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</si>
  <si>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</si>
  <si>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</si>
  <si>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</si>
  <si>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</si>
  <si>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</si>
  <si>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</si>
  <si>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</si>
  <si>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</si>
  <si>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</si>
  <si>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</si>
  <si>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</si>
  <si>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</si>
  <si>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</si>
  <si>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</si>
  <si>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</si>
  <si>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</si>
  <si>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</si>
  <si>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</si>
  <si>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</si>
  <si>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</si>
  <si>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</si>
  <si>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</si>
  <si>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</si>
  <si>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</si>
  <si>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</si>
  <si>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</si>
  <si>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</si>
  <si>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</si>
  <si>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</si>
  <si>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</si>
  <si>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</si>
  <si>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</si>
  <si>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</si>
  <si>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</si>
  <si>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</si>
  <si>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</si>
  <si>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</si>
  <si>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</si>
  <si>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</si>
  <si>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</si>
  <si>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</si>
  <si>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</si>
  <si>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</si>
  <si>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</si>
  <si>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</si>
  <si>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</si>
  <si>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</si>
  <si>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</si>
  <si>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</si>
  <si>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</si>
  <si>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</si>
  <si>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</si>
  <si>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</si>
  <si>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</si>
  <si>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</si>
  <si>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</si>
  <si>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</si>
  <si>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</si>
  <si>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</si>
  <si>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</si>
  <si>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</si>
  <si>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</si>
  <si>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</si>
  <si>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</si>
  <si>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</si>
  <si>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</si>
  <si>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</si>
  <si>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</si>
  <si>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</si>
  <si>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</si>
  <si>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</si>
  <si>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</si>
  <si>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</si>
  <si>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</si>
  <si>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</si>
  <si>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</si>
  <si>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</si>
  <si>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</si>
  <si>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</si>
  <si>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</si>
  <si>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</si>
  <si>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</si>
  <si>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</si>
  <si>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</si>
  <si>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</si>
  <si>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</si>
  <si>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</si>
  <si>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</si>
  <si>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</si>
  <si>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</si>
  <si>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</si>
  <si>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</si>
  <si>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</si>
  <si>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</si>
  <si>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</si>
  <si>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</si>
  <si>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</si>
  <si>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</si>
  <si>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</si>
  <si>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</si>
  <si>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</si>
  <si>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</si>
  <si>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</si>
  <si>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</si>
  <si>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</si>
  <si>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</si>
  <si>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</si>
  <si>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</si>
  <si>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</si>
  <si>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</si>
  <si>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</si>
  <si>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</si>
  <si>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</si>
  <si>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</si>
  <si>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</si>
  <si>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</si>
  <si>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</si>
  <si>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</si>
  <si>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</si>
  <si>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</si>
  <si>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</si>
  <si>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</si>
  <si>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</si>
  <si>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</si>
  <si>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</si>
  <si>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</si>
  <si>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</si>
  <si>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</si>
  <si>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</si>
  <si>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</si>
  <si>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</si>
  <si>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</si>
  <si>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</si>
  <si>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</si>
  <si>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</si>
  <si>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</si>
  <si>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</si>
  <si>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</si>
  <si>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</si>
  <si>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</si>
  <si>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</si>
  <si>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</si>
  <si>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</si>
  <si>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</si>
  <si>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</si>
  <si>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</si>
  <si>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</si>
  <si>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</si>
  <si>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</si>
  <si>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</si>
  <si>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</si>
  <si>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</si>
  <si>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</si>
  <si>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</si>
  <si>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</si>
  <si>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</si>
  <si>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</si>
  <si>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</si>
  <si>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</si>
  <si>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</si>
  <si>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</si>
  <si>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</si>
  <si>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</si>
  <si>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</si>
  <si>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</si>
  <si>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</si>
  <si>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</si>
  <si>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</si>
  <si>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</si>
  <si>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</si>
  <si>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</si>
  <si>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</si>
  <si>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</si>
  <si>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</si>
  <si>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</si>
  <si>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</si>
  <si>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</si>
  <si>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</si>
  <si>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</si>
  <si>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</si>
  <si>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</si>
  <si>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</si>
  <si>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</si>
  <si>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</si>
  <si>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</si>
  <si>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</si>
  <si>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</si>
  <si>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</si>
  <si>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</si>
  <si>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</si>
  <si>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</si>
  <si>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</si>
  <si>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</si>
  <si>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</si>
  <si>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</si>
  <si>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</si>
  <si>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</si>
  <si>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</si>
  <si>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</si>
  <si>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</si>
  <si>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</si>
  <si>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</si>
  <si>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</si>
  <si>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</si>
  <si>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</si>
  <si>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</si>
  <si>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</si>
  <si>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</si>
  <si>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</si>
  <si>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</si>
  <si>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</si>
  <si>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</si>
  <si>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</si>
  <si>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</si>
  <si>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</si>
  <si>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</si>
  <si>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</si>
  <si>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</si>
  <si>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</si>
  <si>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</si>
  <si>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</si>
  <si>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</si>
  <si>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</si>
  <si>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</si>
  <si>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</si>
  <si>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</si>
  <si>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</si>
  <si>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</si>
  <si>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</si>
  <si>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</si>
  <si>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</si>
  <si>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</si>
  <si>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</si>
  <si>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</si>
  <si>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</si>
  <si>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</si>
  <si>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</si>
  <si>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</si>
  <si>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</si>
  <si>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</si>
  <si>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</si>
  <si>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</si>
  <si>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</si>
  <si>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</si>
  <si>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</si>
  <si>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</si>
  <si>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</si>
  <si>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</si>
  <si>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</si>
  <si>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</si>
  <si>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</si>
  <si>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</si>
  <si>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</si>
  <si>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</si>
  <si>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</si>
  <si>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</si>
  <si>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</si>
  <si>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</si>
  <si>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</si>
  <si>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</si>
  <si>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</si>
  <si>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</si>
  <si>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</si>
  <si>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</si>
  <si>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</si>
  <si>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</si>
  <si>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</si>
  <si>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</si>
  <si>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</si>
  <si>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</si>
  <si>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</si>
  <si>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</si>
  <si>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</si>
  <si>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</si>
  <si>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</si>
  <si>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</si>
  <si>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</si>
  <si>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</si>
  <si>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</si>
  <si>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</si>
  <si>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</si>
  <si>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</si>
  <si>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</si>
  <si>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</si>
  <si>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</si>
  <si>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</si>
  <si>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</si>
  <si>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</si>
  <si>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</si>
  <si>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</si>
  <si>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</si>
  <si>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</si>
  <si>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</si>
  <si>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</si>
  <si>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</si>
  <si>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</si>
  <si>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</si>
  <si>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</si>
  <si>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</si>
  <si>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</si>
  <si>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</si>
  <si>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</si>
  <si>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</si>
  <si>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</si>
  <si>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</si>
  <si>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</si>
  <si>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</si>
  <si>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</si>
  <si>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</si>
  <si>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</si>
  <si>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</si>
  <si>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</si>
  <si>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</si>
  <si>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</si>
  <si>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</si>
  <si>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</si>
  <si>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</si>
  <si>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</si>
  <si>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</si>
  <si>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</si>
  <si>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</si>
  <si>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</si>
  <si>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</si>
  <si>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</si>
  <si>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</si>
  <si>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</si>
  <si>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</si>
  <si>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</si>
  <si>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</si>
  <si>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</si>
  <si>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</si>
  <si>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</si>
  <si>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</si>
  <si>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</si>
  <si>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</si>
  <si>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</si>
  <si>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</si>
  <si>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</si>
  <si>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</si>
  <si>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</si>
  <si>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</si>
  <si>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</si>
  <si>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</si>
  <si>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</si>
  <si>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</si>
  <si>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</si>
  <si>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</si>
  <si>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</si>
  <si>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</si>
  <si>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</si>
  <si>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</si>
  <si>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</si>
  <si>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</si>
  <si>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</si>
  <si>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</si>
  <si>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</si>
  <si>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</si>
  <si>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</si>
  <si>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</si>
  <si>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</si>
  <si>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</si>
  <si>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</si>
  <si>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</si>
  <si>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</si>
  <si>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</si>
  <si>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</si>
  <si>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</si>
  <si>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</si>
  <si>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</si>
  <si>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</si>
  <si>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</si>
  <si>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</si>
  <si>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</si>
  <si>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</si>
  <si>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</si>
  <si>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</si>
  <si>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</si>
  <si>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</si>
  <si>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</si>
  <si>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</si>
  <si>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</si>
  <si>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</si>
  <si>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</si>
  <si>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</si>
  <si>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</si>
  <si>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</si>
  <si>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</si>
  <si>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</si>
  <si>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</si>
  <si>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</si>
  <si>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</si>
  <si>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</si>
  <si>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</si>
  <si>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</si>
  <si>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</si>
  <si>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</si>
  <si>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</si>
  <si>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</si>
  <si>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</si>
  <si>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</si>
  <si>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</si>
  <si>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</si>
  <si>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</si>
  <si>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</si>
  <si>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</si>
  <si>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</si>
  <si>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</si>
  <si>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</si>
  <si>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</si>
  <si>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</si>
  <si>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</si>
  <si>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</si>
  <si>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</si>
  <si>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</si>
  <si>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</si>
  <si>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</si>
  <si>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</si>
  <si>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</si>
  <si>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</si>
  <si>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</si>
  <si>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</si>
  <si>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</si>
  <si>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</si>
  <si>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</si>
  <si>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</si>
  <si>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</si>
  <si>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</si>
  <si>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</si>
  <si>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</si>
  <si>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</si>
  <si>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</si>
  <si>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</si>
  <si>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</si>
  <si>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</si>
  <si>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</si>
  <si>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</si>
  <si>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</si>
  <si>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</si>
  <si>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</si>
  <si>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</si>
  <si>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</si>
  <si>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</si>
  <si>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</si>
  <si>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</si>
  <si>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</si>
  <si>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</si>
  <si>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</si>
  <si>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</si>
  <si>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</si>
  <si>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</si>
  <si>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</si>
  <si>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</si>
  <si>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</si>
  <si>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</si>
  <si>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</si>
  <si>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</si>
  <si>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</si>
  <si>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</si>
  <si>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</si>
  <si>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</si>
  <si>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</si>
  <si>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</si>
  <si>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</si>
  <si>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</si>
  <si>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</si>
  <si>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</si>
  <si>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</si>
  <si>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</si>
  <si>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</si>
  <si>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</si>
  <si>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</si>
  <si>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</si>
  <si>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</si>
  <si>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</si>
  <si>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</si>
  <si>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</si>
  <si>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</si>
  <si>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</si>
  <si>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</si>
  <si>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</si>
  <si>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</si>
  <si>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</si>
  <si>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</si>
  <si>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</si>
  <si>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</si>
  <si>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</si>
  <si>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</si>
  <si>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</si>
  <si>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</si>
  <si>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</si>
  <si>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</si>
  <si>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</si>
  <si>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</si>
  <si>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</si>
  <si>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</si>
  <si>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</si>
  <si>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</si>
  <si>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</si>
  <si>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</si>
  <si>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</si>
  <si>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</si>
  <si>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</si>
  <si>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</si>
  <si>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</si>
  <si>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</si>
  <si>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</si>
  <si>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</si>
  <si>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</si>
  <si>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</si>
  <si>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</si>
  <si>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</si>
  <si>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</si>
  <si>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</si>
  <si>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</si>
  <si>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</si>
  <si>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</si>
  <si>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</si>
  <si>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</si>
  <si>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</si>
  <si>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</si>
  <si>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</si>
  <si>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</si>
  <si>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</si>
  <si>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</si>
  <si>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</si>
  <si>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</si>
  <si>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</si>
  <si>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</si>
  <si>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</si>
  <si>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</si>
  <si>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</si>
  <si>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</si>
  <si>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</si>
  <si>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</si>
  <si>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</si>
  <si>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</si>
  <si>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</si>
  <si>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</si>
  <si>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</si>
  <si>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</si>
  <si>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</si>
  <si>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</si>
  <si>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</si>
  <si>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</si>
  <si>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</si>
  <si>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</si>
  <si>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</si>
  <si>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</si>
  <si>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</si>
  <si>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</si>
  <si>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</si>
  <si>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</si>
  <si>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</si>
  <si>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</si>
  <si>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</si>
  <si>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</si>
  <si>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</si>
  <si>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</si>
  <si>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</si>
  <si>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</si>
  <si>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</si>
  <si>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</si>
  <si>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</si>
  <si>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</si>
  <si>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</si>
  <si>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</si>
  <si>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</si>
  <si>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</si>
  <si>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</si>
  <si>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</si>
  <si>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</si>
  <si>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</si>
  <si>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</si>
  <si>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</si>
  <si>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</si>
  <si>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</si>
  <si>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</si>
  <si>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</si>
  <si>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</si>
  <si>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</si>
  <si>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</si>
  <si>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</si>
  <si>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</si>
  <si>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</si>
  <si>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</si>
  <si>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</si>
  <si>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</si>
  <si>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</si>
  <si>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</si>
  <si>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</si>
  <si>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</si>
  <si>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</si>
  <si>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</si>
  <si>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</si>
  <si>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</si>
  <si>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</si>
  <si>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</si>
  <si>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</si>
  <si>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</si>
  <si>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</si>
  <si>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</si>
  <si>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</si>
  <si>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</si>
  <si>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</si>
  <si>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</si>
  <si>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</si>
  <si>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</si>
  <si>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</si>
  <si>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</si>
  <si>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</si>
  <si>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</si>
  <si>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</si>
  <si>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</si>
  <si>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</si>
  <si>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</si>
  <si>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</si>
  <si>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</si>
  <si>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</si>
  <si>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</si>
  <si>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</si>
  <si>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</si>
  <si>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</si>
  <si>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</si>
  <si>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</si>
  <si>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</si>
  <si>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</si>
  <si>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</si>
  <si>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</si>
  <si>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</si>
  <si>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</si>
  <si>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</si>
  <si>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</si>
  <si>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</si>
  <si>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</si>
  <si>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</si>
  <si>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</si>
  <si>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</si>
  <si>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</si>
  <si>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</si>
  <si>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</si>
  <si>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</si>
  <si>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</si>
  <si>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</si>
  <si>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</si>
  <si>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</si>
  <si>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</si>
  <si>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</si>
  <si>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</si>
  <si>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</si>
  <si>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</si>
  <si>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</si>
  <si>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</si>
  <si>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</si>
  <si>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</si>
  <si>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</si>
  <si>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</si>
  <si>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</si>
  <si>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</si>
  <si>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</si>
  <si>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</si>
  <si>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</si>
  <si>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</si>
  <si>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</si>
  <si>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</si>
  <si>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</si>
  <si>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</si>
  <si>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</si>
  <si>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</si>
  <si>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</si>
  <si>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</si>
  <si>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</si>
  <si>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</si>
  <si>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</si>
  <si>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</si>
  <si>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</si>
  <si>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</si>
  <si>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</si>
  <si>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</si>
  <si>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</si>
  <si>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</si>
  <si>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</si>
  <si>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</si>
  <si>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</si>
  <si>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</si>
  <si>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</si>
  <si>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</si>
  <si>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</si>
  <si>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</si>
  <si>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</si>
  <si>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</si>
  <si>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</si>
  <si>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</si>
  <si>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</si>
  <si>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</si>
  <si>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</si>
  <si>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</si>
  <si>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</si>
  <si>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</si>
  <si>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</si>
  <si>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</si>
  <si>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</si>
  <si>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</si>
  <si>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</si>
  <si>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</si>
  <si>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</si>
  <si>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</si>
  <si>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</si>
  <si>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</si>
  <si>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</si>
  <si>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</si>
  <si>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</si>
  <si>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</si>
  <si>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</si>
  <si>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</si>
  <si>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</si>
  <si>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</si>
  <si>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</si>
  <si>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</si>
  <si>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</si>
  <si>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</si>
  <si>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</si>
  <si>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</si>
  <si>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</si>
  <si>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</si>
  <si>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</si>
  <si>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</si>
  <si>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</si>
  <si>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</si>
  <si>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</si>
  <si>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</si>
  <si>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</si>
  <si>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</si>
  <si>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</si>
  <si>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</si>
  <si>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</si>
  <si>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</si>
  <si>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</si>
  <si>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</si>
  <si>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</si>
  <si>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</si>
  <si>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</si>
  <si>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</si>
  <si>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</si>
  <si>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</si>
  <si>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</si>
  <si>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</si>
  <si>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</si>
  <si>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</si>
  <si>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</si>
  <si>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</si>
  <si>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</si>
  <si>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</si>
  <si>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</si>
  <si>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</si>
  <si>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</si>
  <si>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</si>
  <si>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</si>
  <si>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</si>
  <si>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</si>
  <si>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</si>
  <si>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</si>
  <si>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</si>
  <si>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</si>
  <si>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</si>
  <si>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</si>
  <si>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</si>
  <si>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</si>
  <si>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</si>
  <si>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</si>
  <si>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</si>
  <si>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</si>
  <si>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</si>
  <si>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</si>
  <si>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</si>
  <si>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</si>
  <si>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</si>
  <si>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</si>
  <si>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</si>
  <si>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</si>
  <si>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</si>
  <si>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</si>
  <si>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</si>
  <si>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</si>
  <si>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</si>
  <si>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</si>
  <si>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</si>
  <si>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</si>
  <si>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</si>
  <si>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</si>
  <si>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</si>
  <si>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</si>
  <si>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</si>
  <si>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</si>
  <si>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</si>
  <si>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</si>
  <si>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</si>
  <si>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</si>
  <si>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</si>
  <si>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</si>
  <si>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</si>
  <si>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</si>
  <si>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</si>
  <si>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</si>
  <si>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</si>
  <si>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</si>
  <si>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</si>
  <si>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</si>
  <si>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</si>
  <si>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</si>
  <si>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</si>
  <si>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</si>
  <si>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</si>
  <si>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</si>
  <si>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</si>
  <si>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</si>
  <si>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</si>
  <si>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</si>
  <si>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</si>
  <si>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</si>
  <si>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</si>
  <si>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</si>
  <si>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</si>
  <si>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</si>
  <si>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</si>
  <si>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</si>
  <si>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</si>
  <si>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</si>
  <si>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</si>
  <si>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</si>
  <si>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</si>
  <si>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</si>
  <si>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</si>
  <si>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</si>
  <si>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</si>
  <si>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</si>
  <si>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</si>
  <si>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</si>
  <si>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</si>
  <si>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</si>
  <si>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</si>
  <si>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</si>
  <si>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</si>
  <si>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</si>
  <si>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</si>
  <si>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</si>
  <si>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</si>
  <si>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</si>
  <si>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</si>
  <si>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</si>
  <si>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</si>
  <si>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</si>
  <si>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</si>
  <si>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</si>
  <si>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</si>
  <si>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</si>
  <si>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</si>
  <si>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</si>
  <si>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</si>
  <si>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</si>
  <si>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</si>
  <si>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</si>
  <si>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</si>
  <si>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</si>
  <si>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</si>
  <si>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</si>
  <si>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</si>
  <si>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</si>
  <si>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</si>
  <si>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</si>
  <si>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</si>
  <si>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</si>
  <si>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</si>
  <si>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</si>
  <si>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</si>
  <si>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</si>
  <si>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</si>
  <si>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</si>
  <si>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</si>
  <si>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</si>
  <si>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</si>
  <si>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</si>
  <si>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</si>
  <si>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</si>
  <si>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</si>
  <si>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</si>
  <si>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</si>
  <si>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</si>
  <si>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</si>
  <si>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</si>
  <si>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</si>
  <si>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</si>
  <si>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</si>
  <si>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</si>
  <si>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</si>
  <si>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</si>
  <si>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</si>
  <si>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</si>
  <si>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</si>
  <si>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</si>
  <si>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</si>
  <si>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</si>
  <si>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</si>
  <si>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</si>
  <si>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</si>
  <si>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</si>
  <si>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</si>
  <si>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</si>
  <si>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</si>
  <si>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</si>
  <si>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</si>
  <si>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</si>
  <si>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</si>
  <si>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</si>
  <si>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</si>
  <si>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</si>
  <si>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</si>
  <si>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</si>
  <si>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</si>
  <si>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</si>
  <si>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</si>
  <si>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</si>
  <si>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</si>
  <si>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</si>
  <si>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</si>
  <si>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</si>
  <si>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</si>
  <si>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</si>
  <si>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</si>
  <si>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</si>
  <si>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</si>
  <si>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</si>
  <si>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</si>
  <si>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</si>
  <si>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</si>
  <si>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</si>
  <si>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</si>
  <si>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</si>
  <si>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</si>
  <si>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</si>
  <si>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</si>
  <si>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</si>
  <si>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</si>
  <si>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</si>
  <si>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</si>
  <si>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</si>
  <si>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</si>
  <si>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</si>
  <si>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</si>
  <si>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</si>
  <si>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</si>
  <si>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</si>
  <si>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</si>
  <si>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</si>
  <si>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</si>
  <si>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</si>
  <si>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</si>
  <si>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</si>
  <si>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</si>
  <si>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</si>
  <si>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</si>
  <si>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</si>
  <si>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</si>
  <si>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</si>
  <si>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</si>
  <si>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</si>
  <si>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</si>
  <si>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</si>
  <si>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</si>
  <si>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</si>
  <si>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</si>
  <si>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</si>
  <si>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</si>
  <si>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</si>
  <si>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</si>
  <si>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</si>
  <si>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</si>
  <si>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</si>
  <si>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</si>
  <si>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</si>
  <si>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</si>
  <si>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</si>
  <si>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</si>
  <si>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</si>
  <si>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</si>
  <si>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</si>
  <si>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</si>
  <si>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</si>
  <si>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</si>
  <si>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</si>
  <si>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</si>
  <si>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</si>
  <si>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</si>
  <si>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</si>
  <si>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</si>
  <si>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</si>
  <si>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</si>
  <si>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</si>
  <si>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</si>
  <si>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</si>
  <si>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</si>
  <si>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</si>
  <si>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</si>
  <si>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</si>
  <si>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</si>
  <si>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</si>
  <si>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</si>
  <si>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</si>
  <si>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</si>
  <si>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</si>
  <si>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</si>
  <si>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</si>
  <si>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</si>
  <si>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</si>
  <si>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</si>
  <si>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</si>
  <si>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</si>
  <si>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</si>
  <si>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</si>
  <si>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</si>
  <si>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</si>
  <si>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</si>
  <si>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</si>
  <si>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</si>
  <si>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</si>
  <si>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</si>
  <si>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</si>
  <si>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</si>
  <si>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</si>
  <si>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</si>
  <si>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</si>
  <si>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</si>
  <si>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</si>
  <si>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</si>
  <si>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</si>
  <si>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</si>
  <si>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</si>
  <si>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</si>
  <si>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</si>
  <si>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</si>
  <si>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</si>
  <si>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</si>
  <si>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</si>
  <si>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</si>
  <si>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</si>
  <si>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</si>
  <si>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</si>
  <si>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</si>
  <si>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</si>
  <si>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</si>
  <si>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</si>
  <si>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</si>
  <si>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</si>
  <si>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</si>
  <si>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</si>
  <si>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</si>
  <si>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</si>
  <si>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</si>
  <si>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</si>
  <si>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</si>
  <si>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</si>
  <si>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</si>
  <si>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</si>
  <si>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</si>
  <si>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</si>
  <si>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</si>
  <si>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</si>
  <si>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</si>
  <si>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</si>
  <si>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</si>
  <si>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</si>
  <si>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</si>
  <si>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</si>
  <si>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</si>
  <si>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</si>
  <si>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</si>
  <si>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</si>
  <si>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</si>
  <si>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</si>
  <si>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</si>
  <si>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</si>
  <si>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</si>
  <si>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</si>
  <si>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</si>
  <si>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</si>
  <si>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</si>
  <si>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</si>
  <si>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</si>
  <si>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</si>
  <si>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</si>
  <si>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</si>
  <si>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</si>
  <si>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</si>
  <si>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</si>
  <si>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</si>
  <si>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</si>
  <si>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</si>
  <si>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</si>
  <si>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</si>
  <si>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</si>
  <si>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</si>
  <si>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</si>
  <si>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</si>
  <si>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</si>
  <si>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</si>
  <si>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</si>
  <si>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</si>
  <si>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</si>
  <si>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</si>
  <si>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</si>
  <si>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</si>
  <si>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</si>
  <si>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</si>
  <si>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</si>
  <si>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</si>
  <si>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</si>
  <si>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</si>
  <si>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</si>
  <si>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</si>
  <si>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</si>
  <si>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</si>
  <si>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</si>
  <si>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</si>
  <si>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</si>
  <si>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</si>
  <si>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</si>
  <si>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</si>
  <si>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</si>
  <si>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</si>
  <si>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</si>
  <si>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</si>
  <si>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</si>
  <si>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</si>
  <si>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</si>
  <si>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</si>
  <si>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</si>
  <si>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</si>
  <si>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</si>
  <si>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</si>
  <si>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</si>
  <si>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</si>
  <si>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</si>
  <si>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</si>
  <si>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</si>
  <si>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</si>
  <si>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</si>
  <si>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</si>
  <si>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</si>
  <si>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</si>
  <si>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</si>
  <si>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</si>
  <si>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</si>
  <si>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</si>
  <si>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</si>
  <si>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</si>
  <si>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</si>
  <si>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</si>
  <si>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</si>
  <si>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</si>
  <si>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</si>
  <si>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</si>
  <si>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</si>
  <si>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</si>
  <si>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</si>
  <si>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</si>
  <si>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</si>
  <si>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</si>
  <si>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</si>
  <si>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</si>
  <si>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</si>
  <si>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</si>
  <si>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</si>
  <si>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</si>
  <si>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</si>
  <si>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</si>
  <si>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</si>
  <si>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</si>
  <si>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</si>
  <si>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</si>
  <si>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</si>
  <si>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</si>
  <si>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</si>
  <si>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</si>
  <si>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</si>
  <si>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</si>
  <si>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</si>
  <si>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</si>
  <si>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</si>
  <si>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</si>
  <si>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</si>
  <si>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</si>
  <si>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</si>
  <si>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</si>
  <si>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</si>
  <si>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</si>
  <si>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</si>
  <si>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</si>
  <si>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</si>
  <si>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</si>
  <si>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</si>
  <si>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</si>
  <si>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</si>
  <si>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</si>
  <si>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</si>
  <si>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</si>
  <si>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</si>
  <si>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</si>
  <si>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</si>
  <si>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</si>
  <si>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</si>
  <si>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</si>
  <si>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</si>
  <si>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</si>
  <si>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</si>
  <si>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</si>
  <si>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</si>
  <si>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</si>
  <si>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</si>
  <si>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</si>
  <si>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</si>
  <si>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</si>
  <si>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</si>
  <si>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</si>
  <si>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</si>
  <si>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</si>
  <si>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</si>
  <si>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</si>
  <si>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</si>
  <si>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</si>
  <si>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</si>
  <si>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</si>
  <si>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</si>
  <si>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</si>
  <si>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</si>
  <si>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</si>
  <si>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</si>
  <si>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</si>
  <si>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</si>
  <si>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</si>
  <si>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</si>
  <si>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</si>
  <si>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</si>
  <si>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</si>
  <si>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</si>
  <si>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</si>
  <si>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</si>
  <si>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</si>
  <si>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</si>
  <si>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</si>
  <si>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</si>
  <si>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</si>
  <si>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</si>
  <si>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</si>
  <si>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</si>
  <si>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</si>
  <si>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</si>
  <si>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</si>
  <si>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</si>
  <si>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</si>
  <si>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</si>
  <si>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</si>
  <si>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</si>
  <si>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</si>
  <si>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</si>
  <si>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</si>
  <si>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</si>
  <si>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</si>
  <si>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</si>
  <si>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</si>
  <si>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</si>
  <si>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</si>
  <si>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</si>
  <si>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</si>
  <si>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</si>
  <si>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</si>
  <si>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</si>
  <si>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</si>
  <si>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</si>
  <si>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</si>
  <si>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</si>
  <si>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</si>
  <si>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</si>
  <si>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</si>
  <si>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</si>
  <si>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</si>
  <si>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</si>
  <si>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</si>
  <si>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</si>
  <si>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</si>
  <si>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</si>
  <si>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</si>
  <si>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</si>
  <si>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</si>
  <si>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</si>
  <si>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</si>
  <si>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</si>
  <si>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</si>
  <si>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</si>
  <si>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</si>
  <si>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</si>
  <si>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</si>
  <si>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</si>
  <si>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</si>
  <si>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</si>
  <si>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</si>
  <si>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</si>
  <si>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</si>
  <si>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</si>
  <si>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</si>
  <si>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</si>
  <si>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</si>
  <si>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</si>
  <si>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</si>
  <si>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</si>
  <si>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</si>
  <si>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</si>
  <si>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</si>
  <si>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</si>
  <si>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</si>
  <si>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</si>
  <si>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</si>
  <si>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</si>
  <si>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</si>
  <si>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</si>
  <si>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</si>
  <si>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</si>
  <si>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</si>
  <si>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</si>
  <si>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</si>
  <si>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</si>
  <si>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</si>
  <si>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</si>
  <si>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</si>
  <si>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</si>
  <si>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</si>
  <si>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</si>
  <si>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</si>
  <si>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</si>
  <si>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</si>
  <si>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</si>
  <si>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</si>
  <si>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</si>
  <si>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</si>
  <si>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</si>
  <si>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</si>
  <si>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</si>
  <si>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</si>
  <si>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</si>
  <si>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</si>
  <si>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</si>
  <si>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</si>
  <si>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</si>
  <si>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</si>
  <si>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</si>
  <si>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</si>
  <si>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</si>
  <si>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</si>
  <si>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</si>
  <si>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</si>
  <si>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</si>
  <si>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</si>
  <si>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</si>
  <si>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</si>
  <si>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</si>
  <si>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</si>
  <si>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</si>
  <si>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</si>
  <si>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</si>
  <si>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</si>
  <si>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</si>
  <si>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</si>
  <si>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</si>
  <si>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</si>
  <si>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</si>
  <si>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</si>
  <si>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</si>
  <si>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</si>
  <si>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</si>
  <si>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</si>
  <si>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</si>
  <si>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</si>
  <si>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</si>
  <si>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</si>
  <si>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</si>
  <si>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</si>
  <si>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</si>
  <si>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</si>
  <si>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</si>
  <si>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</si>
  <si>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</si>
  <si>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</si>
  <si>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</si>
  <si>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</si>
  <si>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</si>
  <si>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</si>
  <si>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</si>
  <si>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</si>
  <si>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</si>
  <si>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</si>
  <si>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</si>
  <si>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</si>
  <si>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</si>
  <si>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</si>
  <si>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</si>
  <si>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</si>
  <si>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</si>
  <si>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</si>
  <si>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</si>
  <si>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</si>
  <si>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</si>
  <si>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</si>
  <si>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</si>
  <si>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</si>
  <si>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</si>
  <si>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</si>
  <si>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</si>
  <si>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</si>
  <si>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</si>
  <si>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</si>
  <si>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</si>
  <si>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</si>
  <si>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</si>
  <si>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</si>
  <si>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</si>
  <si>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</si>
  <si>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</si>
  <si>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</si>
  <si>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</si>
  <si>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</si>
  <si>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</si>
  <si>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</si>
  <si>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</si>
  <si>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</si>
  <si>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</si>
  <si>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</si>
  <si>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</si>
  <si>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</si>
  <si>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</si>
  <si>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</si>
  <si>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</si>
  <si>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</si>
  <si>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</si>
  <si>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</si>
  <si>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</si>
  <si>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</si>
  <si>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</si>
  <si>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</si>
  <si>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</si>
  <si>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</si>
  <si>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</si>
  <si>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</si>
  <si>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</si>
  <si>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</si>
  <si>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</si>
  <si>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</si>
  <si>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</si>
  <si>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</si>
  <si>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</si>
  <si>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</si>
  <si>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</si>
  <si>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</si>
  <si>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</si>
  <si>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</si>
  <si>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</si>
  <si>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</si>
  <si>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</si>
  <si>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</si>
  <si>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</si>
  <si>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</si>
  <si>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</si>
  <si>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</si>
  <si>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</si>
  <si>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</si>
  <si>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</si>
  <si>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</si>
  <si>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</si>
  <si>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</si>
  <si>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</si>
  <si>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</si>
  <si>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</si>
  <si>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</si>
  <si>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</si>
  <si>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</si>
  <si>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</si>
  <si>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</si>
  <si>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</si>
  <si>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</si>
  <si>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</si>
  <si>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</si>
  <si>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</si>
  <si>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</si>
  <si>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</si>
  <si>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</si>
  <si>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</si>
  <si>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</si>
  <si>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</si>
  <si>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</si>
  <si>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</si>
  <si>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</si>
  <si>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</si>
  <si>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</si>
  <si>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</si>
  <si>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</si>
  <si>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</si>
  <si>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</si>
  <si>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</si>
  <si>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</si>
  <si>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</si>
  <si>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</si>
  <si>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</si>
  <si>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</si>
  <si>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</si>
  <si>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</si>
  <si>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</si>
  <si>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</si>
  <si>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</si>
  <si>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</si>
  <si>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</si>
  <si>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</si>
  <si>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</si>
  <si>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</si>
  <si>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</si>
  <si>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</si>
  <si>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</si>
  <si>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</si>
  <si>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</si>
  <si>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</si>
  <si>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</si>
  <si>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</si>
  <si>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</si>
  <si>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</si>
  <si>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</si>
  <si>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</si>
  <si>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</si>
  <si>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</si>
  <si>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</si>
  <si>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</si>
  <si>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</si>
  <si>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</si>
  <si>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</si>
  <si>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</si>
  <si>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</si>
  <si>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</si>
  <si>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</si>
  <si>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</si>
  <si>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</si>
  <si>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</si>
  <si>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</si>
  <si>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</si>
  <si>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</si>
  <si>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</si>
  <si>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</si>
  <si>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</si>
  <si>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</si>
  <si>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</si>
  <si>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</si>
  <si>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</si>
  <si>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</si>
  <si>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</si>
  <si>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</si>
  <si>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</si>
  <si>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</si>
  <si>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</si>
  <si>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</si>
  <si>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</si>
  <si>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</si>
  <si>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</si>
  <si>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</si>
  <si>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</si>
  <si>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</si>
  <si>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</si>
  <si>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</si>
  <si>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</si>
  <si>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</si>
  <si>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</si>
  <si>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</si>
  <si>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</si>
  <si>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</si>
  <si>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</si>
  <si>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</si>
  <si>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</si>
  <si>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</si>
  <si>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</si>
  <si>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</si>
  <si>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</si>
  <si>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</si>
  <si>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</si>
  <si>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</si>
  <si>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</si>
  <si>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</si>
  <si>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</si>
  <si>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</si>
  <si>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</si>
  <si>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</si>
  <si>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</si>
  <si>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</si>
  <si>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</si>
  <si>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</si>
  <si>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</si>
  <si>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</si>
  <si>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</si>
  <si>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</si>
  <si>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</si>
  <si>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</si>
  <si>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</si>
  <si>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</si>
  <si>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</si>
  <si>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</si>
  <si>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</si>
  <si>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</si>
  <si>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</si>
  <si>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</si>
  <si>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</si>
  <si>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</si>
  <si>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</si>
  <si>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</si>
  <si>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</si>
  <si>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</si>
  <si>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</si>
  <si>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</si>
  <si>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</si>
  <si>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</si>
  <si>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</si>
  <si>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</si>
  <si>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</si>
  <si>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</si>
  <si>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</si>
  <si>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</si>
  <si>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</si>
  <si>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</si>
  <si>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</si>
  <si>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</si>
  <si>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</si>
  <si>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</si>
  <si>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</si>
  <si>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</si>
  <si>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</si>
  <si>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</si>
  <si>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</si>
  <si>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</si>
  <si>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</si>
  <si>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</si>
  <si>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</si>
  <si>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</si>
  <si>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</si>
  <si>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</si>
  <si>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</si>
  <si>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</si>
  <si>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</si>
  <si>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</si>
  <si>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</si>
  <si>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</si>
  <si>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</si>
  <si>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</si>
  <si>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</si>
  <si>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</si>
  <si>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</si>
  <si>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</si>
  <si>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</si>
  <si>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</si>
  <si>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</si>
  <si>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</si>
  <si>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</si>
  <si>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</si>
  <si>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</si>
  <si>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</si>
  <si>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</si>
  <si>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</si>
  <si>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</si>
  <si>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</si>
  <si>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</si>
  <si>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</si>
  <si>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</si>
  <si>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</si>
  <si>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</si>
  <si>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</si>
  <si>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</si>
  <si>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</si>
  <si>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</si>
  <si>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</si>
  <si>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</si>
  <si>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</si>
  <si>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</si>
  <si>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</si>
  <si>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</si>
  <si>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</si>
  <si>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</si>
  <si>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</si>
  <si>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</si>
  <si>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</si>
  <si>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</si>
  <si>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</si>
  <si>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</si>
  <si>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</si>
  <si>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</si>
  <si>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</si>
  <si>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</si>
  <si>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</si>
  <si>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</si>
  <si>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</si>
  <si>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</si>
  <si>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</si>
  <si>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</si>
  <si>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</si>
  <si>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</si>
  <si>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</si>
  <si>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</si>
  <si>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</si>
  <si>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</si>
  <si>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</si>
  <si>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</si>
  <si>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</si>
  <si>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</si>
  <si>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</si>
  <si>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</si>
  <si>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</si>
  <si>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</si>
  <si>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</si>
  <si>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</si>
  <si>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</si>
  <si>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</si>
  <si>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</si>
  <si>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</si>
  <si>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</si>
  <si>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</si>
  <si>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</si>
  <si>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</si>
  <si>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</si>
  <si>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</si>
  <si>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</si>
  <si>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</si>
  <si>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</si>
  <si>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</si>
  <si>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</si>
  <si>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</si>
  <si>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</si>
  <si>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</si>
  <si>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</si>
  <si>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</si>
  <si>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</si>
  <si>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</si>
  <si>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</si>
  <si>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</si>
  <si>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</si>
  <si>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</si>
  <si>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</si>
  <si>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</si>
  <si>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</si>
  <si>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</si>
  <si>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</si>
  <si>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</si>
  <si>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</si>
  <si>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</si>
  <si>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</si>
  <si>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</si>
  <si>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</si>
  <si>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</si>
  <si>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</si>
  <si>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</si>
  <si>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</si>
  <si>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</si>
  <si>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</si>
  <si>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</si>
  <si>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</si>
  <si>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</si>
  <si>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</si>
  <si>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</si>
  <si>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</si>
  <si>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</si>
  <si>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</si>
  <si>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</si>
  <si>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</si>
  <si>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</si>
  <si>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</si>
  <si>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</si>
  <si>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</si>
  <si>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</si>
  <si>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</si>
  <si>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</si>
  <si>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</si>
  <si>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</si>
  <si>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</si>
  <si>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</si>
  <si>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</si>
  <si>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</si>
  <si>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</si>
  <si>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</si>
  <si>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</si>
  <si>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</si>
  <si>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</si>
  <si>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</si>
  <si>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</si>
  <si>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</si>
  <si>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</si>
  <si>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</si>
  <si>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</si>
  <si>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</si>
  <si>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</si>
  <si>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</si>
  <si>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</si>
  <si>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</si>
  <si>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</si>
  <si>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</si>
  <si>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</si>
  <si>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</si>
  <si>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</si>
  <si>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</si>
  <si>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</si>
  <si>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</si>
  <si>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</si>
  <si>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</si>
  <si>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</si>
  <si>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</si>
  <si>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</si>
  <si>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</si>
  <si>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</si>
  <si>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</si>
  <si>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</si>
  <si>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</si>
  <si>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</si>
  <si>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</si>
  <si>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</si>
  <si>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</si>
  <si>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</si>
  <si>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</si>
  <si>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</si>
  <si>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</si>
  <si>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</si>
  <si>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</si>
  <si>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</si>
  <si>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</si>
  <si>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</si>
  <si>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</si>
  <si>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</si>
  <si>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</si>
  <si>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</si>
  <si>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</si>
  <si>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</si>
  <si>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</si>
  <si>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</si>
  <si>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</si>
  <si>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</si>
  <si>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</si>
  <si>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</si>
  <si>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</si>
  <si>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</si>
  <si>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</si>
  <si>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</si>
  <si>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</si>
  <si>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</si>
  <si>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</si>
  <si>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</si>
  <si>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</si>
  <si>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</si>
  <si>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</si>
  <si>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</si>
  <si>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</si>
  <si>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</si>
  <si>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</si>
  <si>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</si>
  <si>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</si>
  <si>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</si>
  <si>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</si>
  <si>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</si>
  <si>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</si>
  <si>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</si>
  <si>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</si>
  <si>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</si>
  <si>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</si>
  <si>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</si>
  <si>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</si>
  <si>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</si>
  <si>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</si>
  <si>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</si>
  <si>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</si>
  <si>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</si>
  <si>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</si>
  <si>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</si>
  <si>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</si>
  <si>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</si>
  <si>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</si>
  <si>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</si>
  <si>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</si>
  <si>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</si>
  <si>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</si>
  <si>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</si>
  <si>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</si>
  <si>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</si>
  <si>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</si>
  <si>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</si>
  <si>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</si>
  <si>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</si>
  <si>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</si>
  <si>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</si>
  <si>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</si>
  <si>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</si>
  <si>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</si>
  <si>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</si>
  <si>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</si>
  <si>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</si>
  <si>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</si>
  <si>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</si>
  <si>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</si>
  <si>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</si>
  <si>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</si>
  <si>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</si>
  <si>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</si>
  <si>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</si>
  <si>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</si>
  <si>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</si>
  <si>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</si>
  <si>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</si>
  <si>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</si>
  <si>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</si>
  <si>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</si>
  <si>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</si>
  <si>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</si>
  <si>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</si>
  <si>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</si>
  <si>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</si>
  <si>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</si>
  <si>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</si>
  <si>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</si>
  <si>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</si>
  <si>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</si>
  <si>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</si>
  <si>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</si>
  <si>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</si>
  <si>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</si>
  <si>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</si>
  <si>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</si>
  <si>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</si>
  <si>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</si>
  <si>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</si>
  <si>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</si>
  <si>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</si>
  <si>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</si>
  <si>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</si>
  <si>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</si>
  <si>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</si>
  <si>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</si>
  <si>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</si>
  <si>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</si>
  <si>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</si>
  <si>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</si>
  <si>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</si>
  <si>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</si>
  <si>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</si>
  <si>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</si>
  <si>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</si>
  <si>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</si>
  <si>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</si>
  <si>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</si>
  <si>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</si>
  <si>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</si>
  <si>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</si>
  <si>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</si>
  <si>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</si>
  <si>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</si>
  <si>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</si>
  <si>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</si>
  <si>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</si>
  <si>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</si>
  <si>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</si>
  <si>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</si>
  <si>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</si>
  <si>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</si>
  <si>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</si>
  <si>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</si>
  <si>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</si>
  <si>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</si>
  <si>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</si>
  <si>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</si>
  <si>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</si>
  <si>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</si>
  <si>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</si>
  <si>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</si>
  <si>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</si>
  <si>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</si>
  <si>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</si>
  <si>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</si>
  <si>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</si>
  <si>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</si>
  <si>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</si>
  <si>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</si>
  <si>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</si>
  <si>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</si>
  <si>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</si>
  <si>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</si>
  <si>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</si>
  <si>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</si>
  <si>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</si>
  <si>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</si>
  <si>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</si>
  <si>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</si>
  <si>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</si>
  <si>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</si>
  <si>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</si>
  <si>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</si>
  <si>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</si>
  <si>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</si>
  <si>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</si>
  <si>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</si>
  <si>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</si>
  <si>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</si>
  <si>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</si>
  <si>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</si>
  <si>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</si>
  <si>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</si>
  <si>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</si>
  <si>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</si>
  <si>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</si>
  <si>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</si>
  <si>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</si>
  <si>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</si>
  <si>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</si>
  <si>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</si>
  <si>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</si>
  <si>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</si>
  <si>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</si>
  <si>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</si>
  <si>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</si>
  <si>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</si>
  <si>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</si>
  <si>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</si>
  <si>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</si>
  <si>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</si>
  <si>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</si>
  <si>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</si>
  <si>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</si>
  <si>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</si>
  <si>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</si>
  <si>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</si>
  <si>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</si>
  <si>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</si>
  <si>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</si>
  <si>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</si>
  <si>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</si>
  <si>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</si>
  <si>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</si>
  <si>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</si>
  <si>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</si>
  <si>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</si>
  <si>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</si>
  <si>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</si>
  <si>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</si>
  <si>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</si>
  <si>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</si>
  <si>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</si>
  <si>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</si>
  <si>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</si>
  <si>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</si>
  <si>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</si>
  <si>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</si>
  <si>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</si>
  <si>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</si>
  <si>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</si>
  <si>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</si>
  <si>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</si>
  <si>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</si>
  <si>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</si>
  <si>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</si>
  <si>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</si>
  <si>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</si>
  <si>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</si>
  <si>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</si>
  <si>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</si>
  <si>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</si>
  <si>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</si>
  <si>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</si>
  <si>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</si>
  <si>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</si>
  <si>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</si>
  <si>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</si>
  <si>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</si>
  <si>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</si>
  <si>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</si>
  <si>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</si>
  <si>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</si>
  <si>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</si>
  <si>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</si>
  <si>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</si>
  <si>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</si>
  <si>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</si>
  <si>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</si>
  <si>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</si>
  <si>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</si>
  <si>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</si>
  <si>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</si>
  <si>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</si>
  <si>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</si>
  <si>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</si>
  <si>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</si>
  <si>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</si>
  <si>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</si>
  <si>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</si>
  <si>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</si>
  <si>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</si>
  <si>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</si>
  <si>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</si>
  <si>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</si>
  <si>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</si>
  <si>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</si>
  <si>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</si>
  <si>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</si>
  <si>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</si>
  <si>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</si>
  <si>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</si>
  <si>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</si>
  <si>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</si>
  <si>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</si>
  <si>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</si>
  <si>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</si>
  <si>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</si>
  <si>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</si>
  <si>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</si>
  <si>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</si>
  <si>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</si>
  <si>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</si>
  <si>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</si>
  <si>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</si>
  <si>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</si>
  <si>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</si>
  <si>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</si>
  <si>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</si>
  <si>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</si>
  <si>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</si>
  <si>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</si>
  <si>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</si>
  <si>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</si>
  <si>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</si>
  <si>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</si>
  <si>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</si>
  <si>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</si>
  <si>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</si>
  <si>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</si>
  <si>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</si>
  <si>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</si>
  <si>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</si>
  <si>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</si>
  <si>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</si>
  <si>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</si>
  <si>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</si>
  <si>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</si>
  <si>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</si>
  <si>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</si>
  <si>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</si>
  <si>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</si>
  <si>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</si>
  <si>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</si>
  <si>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</si>
  <si>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</si>
  <si>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</si>
  <si>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</si>
  <si>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</si>
  <si>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</si>
  <si>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</si>
  <si>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</si>
  <si>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</si>
  <si>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</si>
  <si>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</si>
  <si>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</si>
  <si>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</si>
  <si>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</si>
  <si>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</si>
  <si>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</si>
  <si>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</si>
  <si>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</si>
  <si>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</si>
  <si>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</si>
  <si>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</si>
  <si>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</si>
  <si>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</si>
  <si>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</si>
  <si>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</si>
  <si>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</si>
  <si>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</si>
  <si>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</si>
  <si>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</si>
  <si>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</si>
  <si>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</si>
  <si>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</si>
  <si>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</si>
  <si>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</si>
  <si>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</si>
  <si>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</si>
  <si>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</si>
  <si>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</si>
  <si>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</si>
  <si>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</si>
  <si>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</si>
  <si>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</si>
  <si>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</si>
  <si>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</si>
  <si>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</si>
  <si>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</si>
  <si>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</si>
  <si>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</si>
  <si>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</si>
  <si>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</si>
  <si>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</si>
  <si>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</si>
  <si>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</si>
  <si>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</si>
  <si>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</si>
  <si>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</si>
  <si>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</si>
  <si>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</si>
  <si>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</si>
  <si>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</si>
  <si>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</si>
  <si>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</si>
  <si>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</si>
  <si>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</si>
  <si>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</si>
  <si>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</si>
  <si>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</si>
  <si>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</si>
  <si>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</si>
  <si>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</si>
  <si>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</si>
  <si>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</si>
  <si>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</si>
  <si>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</si>
  <si>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</si>
  <si>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</si>
  <si>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</si>
  <si>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</si>
  <si>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</si>
  <si>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</si>
  <si>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</si>
  <si>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</si>
  <si>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</si>
  <si>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</si>
  <si>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</si>
  <si>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</si>
  <si>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</si>
  <si>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</si>
  <si>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</si>
  <si>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</si>
  <si>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</si>
  <si>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</si>
  <si>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</si>
  <si>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</si>
  <si>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</si>
  <si>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</si>
  <si>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</si>
  <si>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</si>
  <si>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</si>
  <si>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</si>
  <si>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</si>
  <si>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</si>
  <si>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</si>
  <si>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</si>
  <si>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</si>
  <si>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</si>
  <si>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</si>
  <si>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</si>
  <si>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</si>
  <si>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</si>
  <si>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</si>
  <si>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</si>
  <si>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</si>
  <si>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</si>
  <si>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</si>
  <si>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</si>
  <si>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</si>
  <si>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</si>
  <si>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</si>
  <si>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</si>
  <si>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</si>
  <si>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</si>
  <si>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</si>
  <si>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</si>
  <si>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</si>
  <si>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</si>
  <si>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</si>
  <si>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</si>
  <si>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</si>
  <si>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</si>
  <si>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</si>
  <si>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</si>
  <si>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</si>
  <si>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</si>
  <si>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</si>
  <si>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</si>
  <si>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</si>
  <si>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</si>
  <si>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</si>
  <si>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</si>
  <si>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</si>
  <si>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</si>
  <si>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</si>
  <si>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</si>
  <si>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</si>
  <si>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</si>
  <si>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</si>
  <si>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</si>
  <si>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</si>
  <si>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</si>
  <si>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</si>
  <si>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</si>
  <si>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</si>
  <si>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</si>
  <si>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</si>
  <si>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</si>
  <si>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</si>
  <si>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</si>
  <si>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</si>
  <si>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</si>
  <si>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</si>
  <si>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</si>
  <si>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</si>
  <si>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</si>
  <si>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</si>
  <si>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</si>
  <si>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</si>
  <si>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</si>
  <si>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</si>
  <si>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</si>
  <si>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</si>
  <si>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</si>
  <si>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</si>
  <si>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</si>
  <si>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</si>
  <si>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</si>
  <si>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</si>
  <si>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</si>
  <si>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</si>
  <si>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</si>
  <si>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</si>
  <si>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</si>
  <si>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</si>
  <si>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</si>
  <si>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</si>
  <si>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</si>
  <si>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</si>
  <si>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</si>
  <si>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</si>
  <si>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</si>
  <si>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</si>
  <si>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</si>
  <si>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</si>
  <si>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</si>
  <si>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</si>
  <si>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</si>
  <si>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</si>
  <si>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</si>
  <si>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</si>
  <si>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</si>
  <si>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</si>
  <si>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</si>
  <si>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</si>
  <si>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</si>
  <si>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</si>
  <si>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</si>
  <si>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</si>
  <si>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</si>
  <si>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</si>
  <si>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</si>
  <si>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</si>
  <si>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</si>
  <si>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</si>
  <si>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</si>
  <si>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</si>
  <si>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</si>
  <si>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</si>
  <si>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</si>
  <si>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</si>
  <si>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</si>
  <si>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</si>
  <si>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</si>
  <si>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</si>
  <si>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</si>
  <si>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</si>
  <si>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</si>
  <si>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</si>
  <si>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</si>
  <si>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</si>
  <si>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</si>
  <si>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</si>
  <si>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</si>
  <si>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</si>
  <si>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</si>
  <si>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</si>
  <si>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</si>
  <si>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</si>
  <si>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</si>
  <si>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</si>
  <si>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</si>
  <si>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</si>
  <si>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</si>
  <si>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</si>
  <si>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</si>
  <si>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</si>
  <si>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</si>
  <si>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</si>
  <si>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</si>
  <si>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</si>
  <si>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</si>
  <si>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</si>
  <si>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</si>
  <si>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</si>
  <si>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</si>
  <si>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</si>
  <si>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</si>
  <si>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</si>
  <si>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</si>
  <si>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</si>
  <si>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</si>
  <si>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</si>
  <si>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</si>
  <si>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</si>
  <si>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</si>
  <si>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</si>
  <si>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</si>
  <si>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</si>
  <si>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</si>
  <si>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</si>
  <si>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</si>
  <si>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</si>
  <si>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</si>
  <si>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</si>
  <si>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</si>
  <si>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</si>
  <si>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</si>
  <si>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</si>
  <si>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</si>
  <si>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</si>
  <si>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</si>
  <si>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</si>
  <si>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</si>
  <si>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</si>
  <si>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</si>
  <si>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</si>
  <si>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</si>
  <si>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</si>
  <si>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</si>
  <si>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</si>
  <si>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</si>
  <si>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</si>
  <si>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</si>
  <si>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</si>
  <si>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</si>
  <si>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</si>
  <si>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</si>
  <si>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</si>
  <si>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</si>
  <si>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</si>
  <si>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</si>
  <si>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</si>
  <si>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</si>
  <si>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</si>
  <si>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</si>
  <si>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</si>
  <si>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</si>
  <si>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</si>
  <si>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</si>
  <si>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</si>
  <si>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</si>
  <si>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</si>
  <si>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</si>
  <si>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</si>
  <si>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</si>
  <si>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</si>
  <si>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</si>
  <si>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</si>
  <si>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</si>
  <si>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</si>
  <si>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</si>
  <si>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</si>
  <si>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</si>
  <si>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</si>
  <si>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</si>
  <si>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</si>
  <si>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</si>
  <si>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</si>
  <si>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</si>
  <si>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</si>
  <si>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</si>
  <si>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</si>
  <si>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</si>
  <si>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</si>
  <si>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</si>
  <si>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</si>
  <si>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</si>
  <si>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</si>
  <si>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</si>
  <si>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</si>
  <si>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</si>
  <si>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</si>
  <si>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</si>
  <si>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</si>
  <si>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</si>
  <si>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</si>
  <si>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</si>
  <si>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</si>
  <si>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</si>
  <si>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</si>
  <si>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</si>
  <si>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</si>
  <si>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</si>
  <si>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</si>
  <si>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</si>
  <si>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</si>
  <si>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</si>
  <si>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</si>
  <si>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</si>
  <si>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</si>
  <si>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</si>
  <si>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</si>
  <si>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</si>
  <si>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</si>
  <si>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</si>
  <si>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</si>
  <si>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</si>
  <si>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</si>
  <si>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</si>
  <si>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</si>
  <si>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</si>
  <si>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</si>
  <si>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</si>
  <si>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</si>
  <si>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</si>
  <si>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</si>
  <si>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</si>
  <si>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</si>
  <si>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</si>
  <si>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</si>
  <si>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</si>
  <si>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</si>
  <si>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</si>
  <si>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</si>
  <si>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</si>
  <si>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</si>
  <si>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</si>
  <si>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</si>
  <si>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</si>
  <si>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</si>
  <si>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</si>
  <si>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</si>
  <si>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</si>
  <si>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</si>
  <si>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</si>
  <si>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</si>
  <si>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</si>
  <si>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</si>
  <si>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</si>
  <si>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</si>
  <si>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</si>
  <si>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</si>
  <si>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</si>
  <si>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</si>
  <si>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</si>
  <si>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</si>
  <si>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</si>
  <si>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</si>
  <si>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</si>
  <si>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</si>
  <si>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</si>
  <si>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</si>
  <si>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</si>
  <si>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</si>
  <si>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</si>
  <si>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</si>
  <si>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</si>
  <si>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</si>
  <si>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</si>
  <si>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</si>
  <si>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</si>
  <si>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</si>
  <si>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</si>
  <si>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</si>
  <si>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</si>
  <si>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</si>
  <si>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</si>
  <si>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</si>
  <si>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</si>
  <si>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</si>
  <si>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</si>
  <si>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</si>
  <si>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</si>
  <si>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</si>
  <si>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</si>
  <si>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</si>
  <si>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</si>
  <si>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</si>
  <si>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</si>
  <si>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</si>
  <si>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</si>
  <si>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</si>
  <si>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</si>
  <si>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</si>
  <si>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</si>
  <si>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</si>
  <si>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</si>
  <si>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</si>
  <si>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</si>
  <si>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</si>
  <si>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</si>
  <si>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</si>
  <si>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</si>
  <si>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</si>
  <si>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</si>
  <si>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</si>
  <si>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</si>
  <si>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</si>
  <si>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</si>
  <si>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</si>
  <si>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</si>
  <si>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</si>
  <si>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</si>
  <si>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</si>
  <si>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</si>
  <si>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</si>
  <si>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</si>
  <si>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</si>
  <si>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</si>
  <si>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</si>
  <si>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</si>
  <si>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</si>
  <si>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</si>
  <si>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</si>
  <si>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</si>
  <si>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</si>
  <si>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</si>
  <si>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</si>
  <si>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</si>
  <si>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</si>
  <si>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</si>
  <si>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</si>
  <si>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</si>
  <si>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</si>
  <si>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</si>
  <si>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</si>
  <si>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</si>
  <si>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</si>
  <si>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</si>
  <si>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</si>
  <si>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</si>
  <si>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</si>
  <si>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</si>
  <si>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</si>
  <si>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</si>
  <si>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</si>
  <si>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</si>
  <si>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</si>
  <si>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</si>
  <si>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</si>
  <si>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</si>
  <si>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</si>
  <si>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</si>
  <si>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</si>
  <si>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</si>
  <si>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</si>
  <si>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</si>
  <si>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</si>
  <si>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</si>
  <si>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</si>
  <si>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</si>
  <si>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</si>
  <si>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</si>
  <si>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</si>
  <si>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</si>
  <si>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</si>
  <si>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</si>
  <si>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</si>
  <si>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</si>
  <si>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</si>
  <si>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</si>
  <si>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</si>
  <si>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</si>
  <si>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</si>
  <si>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</si>
  <si>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</si>
  <si>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</si>
  <si>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</si>
  <si>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</si>
  <si>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</si>
  <si>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</si>
  <si>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</si>
  <si>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</si>
  <si>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</si>
  <si>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</si>
  <si>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</si>
  <si>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</si>
  <si>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</si>
  <si>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</si>
  <si>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</si>
  <si>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</si>
  <si>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</si>
  <si>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</si>
  <si>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</si>
  <si>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</si>
  <si>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</si>
  <si>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</si>
  <si>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</si>
  <si>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</si>
  <si>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</si>
  <si>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</si>
  <si>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</si>
  <si>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</si>
  <si>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</si>
  <si>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</si>
  <si>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</si>
  <si>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</si>
  <si>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</si>
  <si>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</si>
  <si>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</si>
  <si>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</si>
  <si>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</si>
  <si>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</si>
  <si>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</si>
  <si>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</si>
  <si>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</si>
  <si>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</si>
  <si>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</si>
  <si>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</si>
  <si>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</si>
  <si>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</si>
  <si>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</si>
  <si>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</si>
  <si>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</si>
  <si>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</si>
  <si>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</si>
  <si>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</si>
  <si>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</si>
  <si>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</si>
  <si>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</si>
  <si>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</si>
  <si>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</si>
  <si>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</si>
  <si>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</si>
  <si>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</si>
  <si>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</si>
  <si>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</si>
  <si>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</si>
  <si>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</si>
  <si>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</si>
  <si>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</si>
  <si>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</si>
  <si>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</si>
  <si>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</si>
  <si>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</si>
  <si>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</si>
  <si>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</si>
  <si>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</si>
  <si>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</si>
  <si>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</si>
  <si>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</si>
  <si>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</si>
  <si>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</si>
  <si>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</si>
  <si>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</si>
  <si>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</si>
  <si>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</si>
  <si>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</si>
  <si>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</si>
  <si>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</si>
  <si>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</si>
  <si>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</si>
  <si>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</si>
  <si>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</si>
  <si>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</si>
  <si>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</si>
  <si>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</si>
  <si>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</si>
  <si>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</si>
  <si>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</si>
  <si>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</si>
  <si>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</si>
  <si>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</si>
  <si>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</si>
  <si>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</si>
  <si>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</si>
  <si>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</si>
  <si>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</si>
  <si>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</si>
  <si>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</si>
  <si>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</si>
  <si>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</si>
  <si>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</si>
  <si>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</si>
  <si>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</si>
  <si>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</si>
  <si>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</si>
  <si>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</si>
  <si>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</si>
  <si>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</si>
  <si>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</si>
  <si>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</si>
  <si>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</si>
  <si>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</si>
  <si>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</si>
  <si>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</si>
  <si>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</si>
  <si>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</si>
  <si>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</si>
  <si>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</si>
  <si>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</si>
  <si>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</si>
  <si>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</si>
  <si>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</si>
  <si>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</si>
  <si>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</si>
  <si>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</si>
  <si>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</si>
  <si>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</si>
  <si>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</si>
  <si>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</si>
  <si>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</si>
  <si>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</si>
  <si>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</si>
  <si>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</si>
  <si>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</si>
  <si>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</si>
  <si>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</si>
  <si>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</si>
  <si>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</si>
  <si>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</si>
  <si>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</si>
  <si>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</si>
  <si>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</si>
  <si>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</si>
  <si>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</si>
  <si>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</si>
  <si>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</si>
  <si>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</si>
  <si>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</si>
  <si>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</si>
  <si>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</si>
  <si>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</si>
  <si>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</si>
  <si>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</si>
  <si>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</si>
  <si>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</si>
  <si>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</si>
  <si>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</si>
  <si>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</si>
  <si>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</si>
  <si>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</si>
  <si>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</si>
  <si>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</si>
  <si>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</si>
  <si>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</si>
  <si>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</si>
  <si>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</si>
  <si>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</si>
  <si>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</si>
  <si>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</si>
  <si>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</si>
  <si>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</si>
  <si>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</si>
  <si>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</si>
  <si>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</si>
  <si>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</si>
  <si>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</si>
  <si>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</si>
  <si>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</si>
  <si>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</si>
  <si>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</si>
  <si>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</si>
  <si>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</si>
  <si>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</si>
  <si>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</si>
  <si>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</si>
  <si>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</si>
  <si>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</si>
  <si>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</si>
  <si>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</si>
  <si>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</si>
  <si>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</si>
  <si>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</si>
  <si>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</si>
  <si>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</si>
  <si>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</si>
  <si>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</si>
  <si>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</si>
  <si>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</si>
  <si>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</si>
  <si>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</si>
  <si>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</si>
  <si>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</si>
  <si>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</si>
  <si>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</si>
  <si>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</si>
  <si>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</si>
  <si>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</si>
  <si>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</si>
  <si>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</si>
  <si>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</si>
  <si>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</si>
  <si>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</si>
  <si>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</si>
  <si>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</si>
  <si>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</si>
  <si>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</si>
  <si>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</si>
  <si>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</si>
  <si>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</si>
  <si>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</si>
  <si>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</si>
  <si>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</si>
  <si>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</si>
  <si>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</si>
  <si>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</si>
  <si>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</si>
  <si>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</si>
  <si>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</si>
  <si>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</si>
  <si>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</si>
  <si>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</si>
  <si>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</si>
  <si>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</si>
  <si>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</si>
  <si>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</si>
  <si>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</si>
  <si>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</si>
  <si>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</si>
  <si>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</si>
  <si>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</si>
  <si>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</si>
  <si>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</si>
  <si>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</si>
  <si>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</si>
  <si>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</si>
  <si>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</si>
  <si>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</si>
  <si>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</si>
  <si>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</si>
  <si>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</si>
  <si>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</si>
  <si>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</si>
  <si>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</si>
  <si>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</si>
  <si>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</si>
  <si>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</si>
  <si>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</si>
  <si>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</si>
  <si>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</si>
  <si>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</si>
  <si>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</si>
  <si>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</si>
  <si>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</si>
  <si>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</si>
  <si>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</si>
  <si>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</si>
  <si>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</si>
  <si>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</si>
  <si>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</si>
  <si>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</si>
  <si>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</si>
  <si>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</si>
  <si>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</si>
  <si>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</si>
  <si>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</si>
  <si>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</si>
  <si>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</si>
  <si>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</si>
  <si>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</si>
  <si>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</si>
  <si>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</si>
  <si>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</si>
  <si>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</si>
  <si>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</si>
  <si>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</si>
  <si>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</si>
  <si>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</si>
  <si>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</si>
  <si>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</si>
  <si>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</si>
  <si>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</si>
  <si>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</si>
  <si>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</si>
  <si>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</si>
  <si>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</si>
  <si>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</si>
  <si>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</si>
  <si>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</si>
  <si>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</si>
  <si>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</si>
  <si>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</si>
  <si>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</si>
  <si>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</si>
  <si>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</si>
  <si>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</si>
  <si>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</si>
  <si>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</si>
  <si>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</si>
  <si>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</si>
  <si>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</si>
  <si>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</si>
  <si>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</si>
  <si>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</si>
  <si>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</si>
  <si>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</si>
  <si>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</si>
  <si>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</si>
  <si>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</si>
  <si>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</si>
  <si>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</si>
  <si>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</si>
  <si>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</si>
  <si>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</si>
  <si>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</si>
  <si>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</si>
  <si>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</si>
  <si>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</si>
  <si>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</si>
  <si>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</si>
  <si>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</si>
  <si>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</si>
  <si>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</si>
  <si>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</si>
  <si>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</si>
  <si>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</si>
  <si>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</si>
  <si>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</si>
  <si>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</si>
  <si>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</si>
  <si>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</si>
  <si>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</si>
  <si>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</si>
  <si>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</si>
  <si>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</si>
  <si>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</si>
  <si>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</si>
  <si>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</si>
  <si>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</si>
  <si>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</si>
  <si>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</si>
  <si>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</si>
  <si>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</si>
  <si>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</si>
  <si>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</si>
  <si>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</si>
  <si>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</si>
  <si>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</si>
  <si>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</si>
  <si>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</si>
  <si>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</si>
  <si>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</si>
  <si>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</si>
  <si>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</si>
  <si>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</si>
  <si>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</si>
  <si>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</si>
  <si>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</si>
  <si>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</si>
  <si>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</si>
  <si>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</si>
  <si>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</si>
  <si>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</si>
  <si>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</si>
  <si>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</si>
  <si>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</si>
  <si>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</si>
  <si>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</si>
  <si>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</si>
  <si>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</si>
  <si>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</si>
  <si>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</si>
  <si>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</si>
  <si>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</si>
  <si>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</si>
  <si>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</si>
  <si>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</si>
  <si>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</si>
  <si>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</si>
  <si>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</si>
  <si>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</si>
  <si>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</si>
  <si>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</si>
  <si>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</si>
  <si>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</si>
  <si>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</si>
  <si>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</si>
  <si>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</si>
  <si>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</si>
  <si>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</si>
  <si>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</si>
  <si>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</si>
  <si>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</si>
  <si>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</si>
  <si>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</si>
  <si>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</si>
  <si>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</si>
  <si>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</si>
  <si>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</si>
  <si>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</si>
  <si>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</si>
  <si>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</si>
  <si>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</si>
  <si>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</si>
  <si>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</si>
  <si>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</si>
  <si>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</si>
  <si>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</si>
  <si>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</si>
  <si>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</si>
  <si>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</si>
  <si>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</si>
  <si>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</si>
  <si>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</si>
  <si>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</si>
  <si>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</si>
  <si>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</si>
  <si>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</si>
  <si>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</si>
  <si>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</si>
  <si>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</si>
  <si>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</si>
  <si>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</si>
  <si>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</si>
  <si>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</si>
  <si>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</si>
  <si>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</si>
  <si>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</si>
  <si>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</si>
  <si>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</si>
  <si>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</si>
  <si>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</si>
  <si>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</si>
  <si>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</si>
  <si>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</si>
  <si>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</si>
  <si>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</si>
  <si>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</si>
  <si>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</si>
  <si>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</si>
  <si>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</si>
  <si>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</si>
  <si>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</si>
  <si>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</si>
  <si>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</si>
  <si>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</si>
  <si>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</si>
  <si>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</si>
  <si>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</si>
  <si>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</si>
  <si>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</si>
  <si>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</si>
  <si>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</si>
  <si>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</si>
  <si>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</si>
  <si>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</si>
  <si>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</si>
  <si>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</si>
  <si>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</si>
  <si>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</si>
  <si>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</si>
  <si>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</si>
  <si>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</si>
  <si>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</si>
  <si>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</si>
  <si>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</si>
  <si>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</si>
  <si>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</si>
  <si>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</si>
  <si>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</si>
  <si>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</si>
  <si>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</si>
  <si>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</si>
  <si>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</si>
  <si>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</si>
  <si>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</si>
  <si>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</si>
  <si>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</si>
  <si>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</si>
  <si>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</si>
  <si>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</si>
  <si>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</si>
  <si>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</si>
  <si>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</si>
  <si>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</si>
  <si>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</si>
  <si>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</si>
  <si>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</si>
  <si>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</si>
  <si>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</si>
  <si>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</si>
  <si>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</si>
  <si>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</si>
  <si>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</si>
  <si>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</si>
  <si>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</si>
  <si>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</si>
  <si>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</si>
  <si>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</si>
  <si>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</si>
  <si>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</si>
  <si>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</si>
  <si>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</si>
  <si>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</si>
  <si>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</si>
  <si>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</si>
  <si>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</si>
  <si>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</si>
  <si>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</si>
  <si>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</si>
  <si>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</si>
  <si>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</si>
  <si>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</si>
  <si>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</si>
  <si>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</si>
  <si>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</si>
  <si>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</si>
  <si>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</si>
  <si>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</si>
  <si>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</si>
  <si>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</si>
  <si>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</si>
  <si>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</si>
  <si>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</si>
  <si>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</si>
  <si>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</si>
  <si>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</si>
  <si>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</si>
  <si>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</si>
  <si>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</si>
  <si>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</si>
  <si>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</si>
  <si>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</si>
  <si>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</si>
  <si>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</si>
  <si>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</si>
  <si>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</si>
  <si>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</si>
  <si>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</si>
  <si>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</si>
  <si>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</si>
  <si>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</si>
  <si>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</si>
  <si>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</si>
  <si>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</si>
  <si>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</si>
  <si>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</si>
  <si>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</si>
  <si>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</si>
  <si>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</si>
  <si>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</si>
  <si>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</si>
  <si>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</si>
  <si>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</si>
  <si>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</si>
  <si>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</si>
  <si>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</si>
  <si>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</si>
  <si>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</si>
  <si>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</si>
  <si>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</si>
  <si>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</si>
  <si>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</si>
  <si>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</si>
  <si>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</si>
  <si>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</si>
  <si>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</si>
  <si>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</si>
  <si>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</si>
  <si>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</si>
  <si>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</si>
  <si>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</si>
  <si>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</si>
  <si>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</si>
  <si>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</si>
  <si>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</si>
  <si>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</si>
  <si>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</si>
  <si>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</si>
  <si>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</si>
  <si>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</si>
  <si>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</si>
  <si>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</si>
  <si>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</si>
  <si>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</si>
  <si>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</si>
  <si>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</si>
  <si>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</si>
  <si>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</si>
  <si>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</si>
  <si>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</si>
  <si>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</si>
  <si>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</si>
  <si>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</si>
  <si>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</si>
  <si>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</si>
  <si>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</si>
  <si>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</si>
  <si>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</si>
  <si>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</si>
  <si>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</si>
  <si>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</si>
  <si>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</si>
  <si>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</si>
  <si>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</si>
  <si>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</si>
  <si>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</si>
  <si>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</si>
  <si>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</si>
  <si>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</si>
  <si>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</si>
  <si>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</si>
  <si>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</si>
  <si>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</si>
  <si>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</si>
  <si>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</si>
  <si>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</si>
  <si>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</si>
  <si>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</si>
  <si>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</si>
  <si>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</si>
  <si>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</si>
  <si>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</si>
  <si>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</si>
  <si>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</si>
  <si>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</si>
  <si>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</si>
  <si>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</si>
  <si>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</si>
  <si>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</si>
  <si>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</si>
  <si>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</si>
  <si>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</si>
  <si>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</si>
  <si>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</si>
  <si>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</si>
  <si>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</si>
  <si>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</si>
  <si>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</si>
  <si>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</si>
  <si>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</si>
  <si>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</si>
  <si>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</si>
  <si>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</si>
  <si>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</si>
  <si>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</si>
  <si>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</si>
  <si>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</si>
  <si>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</si>
  <si>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</si>
  <si>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</si>
  <si>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</si>
  <si>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</si>
  <si>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</si>
  <si>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</si>
  <si>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</si>
  <si>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</si>
  <si>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</si>
  <si>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</si>
  <si>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</si>
  <si>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</si>
  <si>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</si>
  <si>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</si>
  <si>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</si>
  <si>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</si>
  <si>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</si>
  <si>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</si>
  <si>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</si>
  <si>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</si>
  <si>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</si>
  <si>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</si>
  <si>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</si>
  <si>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</si>
  <si>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</si>
  <si>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</si>
  <si>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</si>
  <si>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</si>
  <si>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</si>
  <si>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</si>
  <si>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</si>
  <si>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</si>
  <si>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</si>
  <si>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</si>
  <si>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</si>
  <si>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</si>
  <si>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</si>
  <si>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</si>
  <si>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</si>
  <si>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</si>
  <si>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</si>
  <si>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</si>
  <si>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</si>
  <si>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</si>
  <si>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</si>
  <si>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</si>
  <si>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</si>
  <si>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</si>
  <si>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</si>
  <si>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</si>
  <si>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</si>
  <si>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</si>
  <si>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</si>
  <si>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</si>
  <si>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</si>
  <si>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</si>
  <si>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</si>
  <si>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</si>
  <si>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</si>
  <si>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</si>
  <si>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</si>
  <si>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</si>
  <si>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</si>
  <si>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</si>
  <si>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</si>
  <si>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</si>
  <si>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</si>
  <si>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</si>
  <si>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</si>
  <si>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</si>
  <si>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</si>
  <si>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</si>
  <si>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</si>
  <si>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</si>
  <si>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</si>
  <si>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</si>
  <si>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</si>
  <si>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</si>
  <si>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</si>
  <si>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</si>
  <si>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</si>
  <si>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</si>
  <si>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</si>
  <si>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</si>
  <si>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</si>
  <si>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</si>
  <si>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</si>
  <si>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</si>
  <si>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</si>
  <si>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</si>
  <si>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</si>
  <si>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</si>
  <si>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</si>
  <si>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</si>
  <si>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</si>
  <si>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</si>
  <si>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</si>
  <si>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</si>
  <si>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</si>
  <si>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</si>
  <si>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</si>
  <si>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</si>
  <si>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</si>
  <si>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</si>
  <si>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</si>
  <si>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</si>
  <si>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</si>
  <si>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</si>
  <si>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</si>
  <si>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</si>
  <si>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</si>
  <si>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</si>
  <si>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</si>
  <si>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</si>
  <si>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</si>
  <si>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</si>
  <si>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</si>
  <si>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</si>
  <si>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</si>
  <si>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</si>
  <si>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</si>
  <si>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</si>
  <si>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</si>
  <si>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</si>
  <si>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</si>
  <si>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</si>
  <si>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</si>
  <si>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</si>
  <si>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</si>
  <si>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</si>
  <si>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</si>
  <si>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</si>
  <si>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</si>
  <si>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</si>
  <si>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</si>
  <si>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</si>
  <si>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</si>
  <si>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</si>
  <si>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</si>
  <si>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</si>
  <si>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</si>
  <si>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</si>
  <si>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</si>
  <si>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</si>
  <si>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</si>
  <si>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</si>
  <si>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</si>
  <si>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</si>
  <si>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</si>
  <si>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</si>
  <si>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</si>
  <si>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</si>
  <si>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</si>
  <si>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</si>
  <si>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</si>
  <si>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</si>
  <si>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</si>
  <si>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</si>
  <si>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</si>
  <si>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</si>
  <si>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</si>
  <si>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</si>
  <si>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</si>
  <si>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</si>
  <si>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</si>
  <si>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</si>
  <si>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</si>
  <si>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</si>
  <si>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</si>
  <si>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</si>
  <si>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</si>
  <si>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</si>
  <si>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</si>
  <si>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</si>
  <si>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</si>
  <si>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</si>
  <si>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</si>
  <si>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</si>
  <si>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</si>
  <si>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</si>
  <si>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</si>
  <si>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</si>
  <si>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</si>
  <si>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</si>
  <si>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</si>
  <si>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</si>
  <si>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</si>
  <si>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</si>
  <si>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</si>
  <si>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</si>
  <si>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</si>
  <si>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</si>
  <si>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</si>
  <si>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</si>
  <si>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</si>
  <si>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</si>
  <si>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</si>
  <si>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</si>
  <si>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</si>
  <si>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</si>
  <si>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</si>
  <si>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</si>
  <si>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</si>
  <si>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</si>
  <si>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</si>
  <si>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</si>
  <si>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</si>
  <si>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</si>
  <si>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</si>
  <si>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</si>
  <si>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</si>
  <si>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</si>
  <si>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</si>
  <si>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</si>
  <si>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</si>
  <si>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</si>
  <si>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</si>
  <si>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</si>
  <si>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</si>
  <si>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</si>
  <si>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</si>
  <si>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</si>
  <si>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</si>
  <si>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</si>
  <si>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</si>
  <si>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</si>
  <si>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</si>
  <si>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</si>
  <si>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</si>
  <si>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</si>
  <si>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</si>
  <si>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</si>
  <si>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</si>
  <si>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</si>
  <si>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</si>
  <si>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</si>
  <si>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</si>
  <si>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</si>
  <si>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</si>
  <si>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</si>
  <si>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</si>
  <si>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</si>
  <si>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</si>
  <si>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</si>
  <si>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</si>
  <si>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</si>
  <si>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</si>
  <si>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</si>
  <si>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</si>
  <si>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</si>
  <si>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</si>
  <si>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</si>
  <si>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</si>
  <si>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</si>
  <si>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</si>
  <si>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</si>
  <si>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</si>
  <si>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</si>
  <si>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</si>
  <si>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</si>
  <si>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</si>
  <si>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</si>
  <si>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</si>
  <si>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</si>
  <si>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</si>
  <si>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</si>
  <si>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</si>
  <si>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</si>
  <si>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</si>
  <si>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</si>
  <si>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</si>
  <si>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</si>
  <si>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</si>
  <si>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</si>
  <si>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</si>
  <si>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</si>
  <si>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</si>
  <si>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</si>
  <si>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</si>
  <si>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</si>
  <si>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</si>
  <si>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</si>
  <si>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</si>
  <si>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</si>
  <si>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</si>
  <si>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</si>
  <si>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</si>
  <si>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</si>
  <si>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</si>
  <si>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</si>
  <si>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</si>
  <si>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</si>
  <si>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</si>
  <si>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</si>
  <si>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</si>
  <si>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</si>
  <si>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</si>
  <si>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</si>
  <si>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</si>
  <si>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</si>
  <si>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</si>
  <si>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</si>
  <si>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</si>
  <si>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</si>
  <si>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</si>
  <si>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</si>
  <si>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</si>
  <si>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</si>
  <si>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</si>
  <si>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</si>
  <si>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</si>
  <si>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</si>
  <si>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</si>
  <si>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</si>
  <si>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</si>
  <si>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</si>
  <si>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</si>
  <si>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</si>
  <si>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</si>
  <si>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</si>
  <si>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</si>
  <si>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</si>
  <si>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</si>
  <si>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</si>
  <si>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</si>
  <si>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</si>
  <si>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</si>
  <si>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</si>
  <si>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</si>
  <si>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</si>
  <si>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</si>
  <si>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</si>
  <si>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</si>
  <si>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</si>
  <si>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</si>
  <si>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</si>
  <si>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</si>
  <si>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</si>
  <si>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</si>
  <si>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</si>
  <si>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</si>
  <si>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</si>
  <si>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</si>
  <si>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</si>
  <si>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</si>
  <si>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</si>
  <si>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</si>
  <si>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</si>
  <si>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</si>
  <si>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</si>
  <si>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</si>
  <si>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</si>
  <si>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</si>
  <si>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</si>
  <si>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</si>
  <si>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</si>
  <si>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</si>
  <si>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</si>
  <si>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</si>
  <si>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</si>
  <si>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</si>
  <si>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</si>
  <si>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</si>
  <si>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</si>
  <si>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</si>
  <si>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</si>
  <si>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</si>
  <si>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</si>
  <si>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</si>
  <si>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</si>
  <si>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</si>
  <si>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</si>
  <si>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</si>
  <si>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</si>
  <si>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</si>
  <si>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</si>
  <si>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</si>
  <si>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</si>
  <si>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</si>
  <si>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</si>
  <si>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</si>
  <si>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</si>
  <si>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</si>
  <si>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</si>
  <si>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</si>
  <si>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</si>
  <si>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</si>
  <si>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</si>
  <si>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</si>
  <si>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</si>
  <si>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</si>
  <si>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</si>
  <si>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</si>
  <si>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</si>
  <si>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</si>
  <si>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</si>
  <si>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</si>
  <si>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</si>
  <si>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</si>
  <si>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</si>
  <si>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</si>
  <si>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</si>
  <si>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</si>
  <si>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</si>
  <si>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</si>
  <si>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</si>
  <si>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</si>
  <si>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</si>
  <si>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</si>
  <si>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</si>
  <si>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</si>
  <si>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</si>
  <si>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</si>
  <si>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</si>
  <si>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</si>
  <si>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</si>
  <si>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</si>
  <si>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</si>
  <si>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</si>
  <si>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</si>
  <si>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</si>
  <si>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</si>
  <si>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</si>
  <si>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</si>
  <si>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</si>
  <si>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</si>
  <si>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</si>
  <si>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</si>
  <si>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</si>
  <si>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</si>
  <si>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</si>
  <si>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</si>
  <si>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</si>
  <si>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</si>
  <si>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</si>
  <si>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</si>
  <si>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</si>
  <si>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</si>
  <si>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</si>
  <si>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</si>
  <si>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</si>
  <si>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</si>
  <si>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</si>
  <si>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</si>
  <si>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</si>
  <si>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</si>
  <si>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</si>
  <si>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</si>
  <si>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</si>
  <si>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</si>
  <si>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</si>
  <si>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</si>
  <si>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</si>
  <si>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</si>
  <si>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</si>
  <si>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</si>
  <si>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</si>
  <si>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</si>
  <si>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</si>
  <si>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</si>
  <si>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</si>
  <si>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</si>
  <si>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</si>
  <si>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</si>
  <si>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</si>
  <si>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</si>
  <si>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</si>
  <si>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</si>
  <si>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</si>
  <si>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</si>
  <si>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</si>
  <si>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</si>
  <si>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</si>
  <si>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</si>
  <si>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</si>
  <si>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</si>
  <si>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</si>
  <si>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</si>
  <si>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</si>
  <si>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</si>
  <si>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</si>
  <si>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</si>
  <si>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</si>
  <si>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</si>
  <si>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</si>
  <si>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</si>
  <si>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</si>
  <si>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</si>
  <si>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</si>
  <si>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</si>
  <si>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</si>
  <si>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</si>
  <si>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</si>
  <si>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</si>
  <si>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</si>
  <si>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</si>
  <si>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</si>
  <si>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</si>
  <si>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</si>
  <si>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</si>
  <si>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</si>
  <si>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</si>
  <si>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</si>
  <si>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</si>
  <si>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</si>
  <si>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</si>
  <si>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</si>
  <si>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</si>
  <si>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</si>
  <si>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</si>
  <si>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</si>
  <si>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</si>
  <si>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</si>
  <si>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</si>
  <si>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</si>
  <si>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</si>
  <si>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</si>
  <si>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</si>
  <si>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</si>
  <si>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</si>
  <si>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</si>
  <si>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</si>
  <si>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</si>
  <si>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</si>
  <si>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</si>
  <si>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</si>
  <si>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</si>
  <si>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</si>
  <si>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</si>
  <si>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</si>
  <si>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</si>
  <si>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</si>
  <si>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</si>
  <si>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</si>
  <si>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</si>
  <si>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</si>
  <si>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</si>
  <si>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</si>
  <si>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</si>
  <si>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</si>
  <si>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</si>
  <si>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</si>
  <si>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</si>
  <si>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</si>
  <si>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</si>
  <si>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</si>
  <si>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</si>
  <si>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</si>
  <si>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</si>
  <si>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</si>
  <si>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</si>
  <si>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</si>
  <si>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</si>
  <si>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</si>
  <si>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</si>
  <si>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</si>
  <si>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</si>
  <si>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</si>
  <si>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</si>
  <si>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</si>
  <si>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</si>
  <si>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</si>
  <si>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</si>
  <si>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</si>
  <si>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</si>
  <si>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</si>
  <si>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</si>
  <si>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</si>
  <si>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</si>
  <si>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</si>
  <si>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</si>
  <si>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</si>
  <si>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</si>
  <si>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</si>
  <si>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</si>
  <si>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</si>
  <si>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</si>
  <si>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</si>
  <si>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</si>
  <si>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</si>
  <si>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</si>
  <si>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</si>
  <si>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</si>
  <si>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</si>
  <si>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</si>
  <si>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</si>
  <si>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</si>
  <si>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</si>
  <si>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</si>
  <si>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</si>
  <si>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</si>
  <si>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</si>
  <si>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</si>
  <si>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</si>
  <si>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</si>
  <si>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</si>
  <si>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</si>
  <si>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</si>
  <si>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</si>
  <si>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</si>
  <si>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</si>
  <si>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</si>
  <si>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</si>
  <si>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</si>
  <si>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</si>
  <si>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</si>
  <si>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</si>
  <si>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</si>
  <si>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</si>
  <si>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</si>
  <si>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</si>
  <si>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</si>
  <si>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</si>
  <si>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</si>
  <si>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</si>
  <si>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</si>
  <si>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</si>
  <si>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</si>
  <si>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</si>
  <si>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</si>
  <si>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</si>
  <si>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</si>
  <si>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</si>
  <si>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</si>
  <si>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</si>
  <si>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</si>
  <si>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</si>
  <si>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</si>
  <si>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</si>
  <si>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</si>
  <si>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</si>
  <si>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</si>
  <si>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</si>
  <si>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</si>
  <si>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</si>
  <si>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</si>
  <si>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</si>
  <si>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</si>
  <si>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</si>
  <si>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</si>
  <si>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</si>
  <si>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</si>
  <si>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</si>
  <si>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</si>
  <si>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10 min </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</si>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</sst>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K10" sqref="K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286.98580717592267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6.4904946759197628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0.24551782407070277</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2.3804861106327735E-2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45949.934233101849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45949.934233101849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45949.934233101849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45949.934233101849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45949.934233101849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45949.934233101849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45949.934233101849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45949.934233101849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45949.934233101849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45949.934233101849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45949.934233101849</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45949.934233101849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45949.934233101849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45949.934233101849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45949.934233101849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45949.934233101849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45949.934233101849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45949.934233101849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45949.934233101849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45949.934233101849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45949.934233101849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45949.934233101849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45949.934233101849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45949.934233101849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45949.934233101849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45949.934233101849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45949.934233101849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45949.934233101849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45949.934233101849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45949.934233101849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45949.934233101849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45949.934233101849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45949.934233101849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45949.934233101849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45949.934233101849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45949.934233101849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45949.934233101849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45949.934233101849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45949.934233101849</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45949.934233101849</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45949.934233101849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45949.934233101849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45949.934233101849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45949.934233101849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45949.934233101849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45949.934233101849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45949.934233101849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45949.934233101849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45949.934233101849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45949.934233101849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45949.934233101849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45949.934233101849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45949.934233101849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45949.934233101849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45949.934233101849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45949.934233101849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45949.934233101849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45949.934233101849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45949.934233101849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45949.934233101849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45949.934233101849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45949.934233101849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45949.934233101849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45949.934233101849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45949.934233101849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45949.934233101849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45949.934233101849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45949.934233101849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45949.934233101849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45949.934233101849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45949.934233101849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45949.934233101849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45949.934233101849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45949.934233101849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45949.934233101849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45949.934233101849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45949.934233101849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45949.934233101849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45949.934233101849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45949.934233101849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45949.934233101849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45949.934233101849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45949.934233101849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45949.934233101849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45949.934233101849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45949.934233101849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45949.934233101849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45949.934233101849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45949.934233101849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45949.934233101849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45949.934233101849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45949.934233101849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45949.934233101849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45949.934233101849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45949.934233101849</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45949.934233101849</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34AB4A13-0D60-4556-849E-42B41B653FB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143.20714976851741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124.93439513888734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5.4384576388838468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3.3052546292310581E-2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45949.934233101849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45949.934233101849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45949.934233101849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45949.934233101849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45949.934233101849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45949.934233101849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45949.934233101849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45949.934233101849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45949.934233101849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45949.934233101849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45949.934233101849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45949.934233101849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45949.934233101849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45949.934233101849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45949.934233101849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45949.934233101849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45949.934233101849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45949.934233101849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45949.934233101849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45949.934233101849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45949.934233101849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45949.934233101849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45949.934233101849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45949.934233101849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45949.934233101849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45949.934233101849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45949.934233101849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45949.934233101849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45949.934233101849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45949.934233101849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45949.934233101849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45949.934233101849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45949.934233101849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45949.934233101849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45949.934233101849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45949.934233101849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45949.934233101849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45949.934233101849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45949.934233101849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45949.934233101849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45949.934233101849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45949.934233101849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45949.934233101849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45949.934233101849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45949.934233101849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45949.934233101849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45949.934233101849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45949.934233101849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45949.934233101849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45949.934233101849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45949.934233101849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45949.934233101849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45949.934233101849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45949.934233101849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45949.934233101849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45949.934233101849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45949.934233101849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45949.934233101849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45949.934233101849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45949.934233101849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45949.934233101849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45949.934233101849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45949.934233101849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45949.934233101849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45949.934233101849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45949.934233101849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45949.934233101849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45949.934233101849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45949.934233101849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45949.934233101849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45949.934233101849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45949.934233101849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45949.934233101849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45949.934233101849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45949.934233101849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45949.934233101849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45949.934233101849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45949.934233101849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45949.934233101849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45949.934233101849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45949.934233101849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45949.934233101849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45949.934233101849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45949.934233101849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45949.934233101849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45949.934233101849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45949.934233101849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45949.934233101849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45949.934233101849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45949.934233101849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45949.934233101849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45949.934233101849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45949.934233101849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45949.934233101849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45949.934233101849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45949.934233101849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45949.934233101849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45949.934233101849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45949.934233101849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45949.934233101849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45949.934233101849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45949.934233101849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45949.934233101849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45949.934233101849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45949.934233101849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45949.934233101849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45949.934233101849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45949.934233101849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45949.934233101849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45949.934233101849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45949.934233101849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45949.934233101849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45949.934233101849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45949.934233101849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45949.934233101849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45949.934233101849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45949.934233101849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45949.934233101849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45949.934233101849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45949.934233101849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45949.934233101849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45949.934233101849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45949.934233101849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45949.934233101849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45949.934233101849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45949.934233101849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45949.934233101849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45949.934233101849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45949.934233101849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45949.934233101849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45949.934233101849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45949.934233101849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45949.934233101849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45949.934233101849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45949.934233101849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45949.934233101849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45949.934233101849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45949.934233101849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45949.934233101849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45949.934233101849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45949.934233101849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45949.934233101849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45949.934233101849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45949.934233101849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45949.934233101849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45949.934233101849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45949.934233101849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45949.934233101849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45949.934233101849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45949.934233101849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45949.934233101849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45949.934233101849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45949.934233101849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45949.934233101849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45949.934233101849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45949.934233101849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45949.934233101849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45949.934233101849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45949.934233101849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45949.934233101849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45949.934233101849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45949.934233101849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45949.934233101849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45949.934233101849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45949.934233101849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45949.934233101849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45949.934233101849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45949.934233101849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45949.934233101849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45949.934233101849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45949.934233101849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45949.934233101849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45949.934233101849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45949.934233101849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45949.934233101849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45949.934233101849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45949.934233101849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45949.934233101849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45949.934233101849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45949.934233101849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45949.934233101849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45949.934233101849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45949.934233101849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45949.934233101849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45949.934233101849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45949.934233101849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45949.934233101849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45949.934233101849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45949.934233101849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45949.934233101849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45949.934233101849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45949.934233101849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45949.934233101849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45949.934233101849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45949.934233101849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45949.934233101849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45949.934233101849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45949.934233101849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45949.934233101849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45949.934233101849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45949.934233101849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45949.934233101849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45949.934233101849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45949.934233101849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45949.934233101849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45949.934233101849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45949.934233101849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45949.934233101849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45949.934233101849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45949.934233101849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45949.934233101849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45949.934233101849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45949.934233101849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45949.934233101849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45949.934233101849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45949.934233101849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45949.934233101849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45949.934233101849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45949.934233101849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45949.934233101849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45949.934233101849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45949.934233101849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45949.934233101849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45949.934233101849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45949.934233101849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45949.934233101849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45949.934233101849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45949.934233101849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45949.934233101849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45949.934233101849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45949.934233101849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45949.934233101849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45949.934233101849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45949.934233101849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45949.934233101849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45949.934233101849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45949.934233101849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45949.934233101849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45949.934233101849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45949.934233101849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45949.934233101849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45949.934233101849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45949.934233101849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45949.934233101849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45949.934233101849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45949.934233101849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45949.934233101849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45949.934233101849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45949.934233101849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45949.934233101849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45949.934233101849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45949.934233101849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45949.934233101849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45949.934233101849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45949.934233101849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45949.934233101849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45949.934233101849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45949.934233101849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45949.934233101849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45949.934233101849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45949.934233101849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45949.934233101849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45949.934233101849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45949.934233101849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45949.934233101849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45949.934233101849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45949.934233101849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45949.934233101849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45949.934233101849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45949.934233101849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45949.934233101849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45949.934233101849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45949.934233101849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45949.934233101849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45949.934233101849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45949.934233101849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45949.934233101849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45949.934233101849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45949.934233101849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45949.934233101849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45949.934233101849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45949.934233101849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45949.934233101849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45949.934233101849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45949.934233101849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45949.934233101849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45949.934233101849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45949.934233101849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45949.934233101849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45949.934233101849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45949.934233101849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45949.934233101849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45949.934233101849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45949.934233101849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45949.934233101849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45949.934233101849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45949.934233101849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45949.934233101849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45949.934233101849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45949.934233101849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45949.934233101849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45949.934233101849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45949.934233101849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45949.934233101849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45949.934233101849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45949.934233101849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45949.934233101849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45949.934233101849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45949.934233101849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45949.934233101849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45949.934233101849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45949.934233101849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45949.934233101849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45949.934233101849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45949.934233101849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45949.934233101849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45949.934233101849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45949.934233101849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45949.934233101849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45949.934233101849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45949.934233101849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45949.934233101849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45949.934233101849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45949.934233101849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45949.934233101849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45949.934233101849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45949.934233101849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45949.934233101849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45949.934233101849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45949.934233101849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45949.934233101849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45949.934233101849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45949.934233101849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45949.934233101849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45949.934233101849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45949.934233101849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45949.934233101849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45949.934233101849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45949.934233101849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45949.934233101849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45949.934233101849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45949.934233101849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45949.934233101849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45949.934233101849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45949.934233101849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45949.934233101849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45949.934233101849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45949.934233101849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45949.934233101849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45949.934233101849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45949.934233101849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45949.934233101849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45949.934233101849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45949.934233101849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45949.934233101849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45949.934233101849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45949.934233101849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45949.934233101849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45949.934233101849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45949.934233101849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45949.934233101849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45949.934233101849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45949.934233101849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45949.934233101849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45949.934233101849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45949.934233101849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45949.934233101849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45949.934233101849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45949.934233101849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45949.934233101849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45949.934233101849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45949.934233101849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45949.934233101849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45949.934233101849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45949.934233101849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45949.934233101849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45949.934233101849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45949.934233101849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45949.934233101849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45949.934233101849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45949.934233101849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45949.934233101849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45949.934233101849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45949.934233101849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45949.934233101849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45949.934233101849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45949.934233101849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45949.934233101849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45949.934233101849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45949.934233101849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45949.934233101849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45949.934233101849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45949.934233101849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45949.934233101849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45949.934233101849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45949.934233101849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45949.934233101849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45949.934233101849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45949.934233101849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45949.934233101849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45949.934233101849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45949.934233101849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45949.934233101849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45949.934233101849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45949.934233101849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45949.934233101849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45949.934233101849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45949.934233101849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45949.934233101849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45949.934233101849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45949.934233101849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45949.934233101849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45949.934233101849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45949.934233101849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45949.934233101849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45949.934233101849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45949.934233101849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45949.934233101849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45949.934233101849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45949.934233101849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45949.934233101849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45949.934233101849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45949.934233101849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45949.934233101849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45949.934233101849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45949.934233101849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45949.934233101849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45949.934233101849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45949.934233101849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45949.934233101849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45949.934233101849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45949.934233101849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45949.934233101849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45949.934233101849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45949.934233101849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45949.934233101849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45949.934233101849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45949.934233101849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45949.934233101849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45949.934233101849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45949.934233101849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45949.934233101849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45949.934233101849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45949.934233101849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45949.934233101849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45949.934233101849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45949.934233101849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45949.934233101849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45949.934233101849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45949.934233101849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45949.934233101849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45949.934233101849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45949.934233101849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45949.934233101849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45949.934233101849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45949.934233101849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45949.934233101849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45949.934233101849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45949.934233101849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45949.934233101849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45949.934233101849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45949.934233101849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45949.934233101849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45949.934233101849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45949.934233101849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45949.934233101849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45949.934233101849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45949.934233101849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45949.934233101849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45949.934233101849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45949.934233101849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45949.934233101849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45949.934233101849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45949.934233101849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45949.934233101849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45949.934233101849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45949.934233101849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45949.934233101849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45949.934233101849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45949.934233101849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45949.934233101849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45949.934233101849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45949.934233101849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45949.934233101849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45949.934233101849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45949.934233101849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45949.934233101849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45949.934233101849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45949.934233101849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45949.934233101849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45949.934233101849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45949.934233101849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45949.934233101849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45949.934233101849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45949.934233101849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45949.934233101849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45949.934233101849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45949.934233101849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45949.934233101849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45949.934233101849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45949.934233101849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45949.934233101849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45949.934233101849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45949.934233101849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45949.934233101849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45949.934233101849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45949.934233101849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45949.934233101849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45949.934233101849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45949.934233101849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45949.934233101849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45949.934233101849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45949.934233101849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45949.934233101849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45949.934233101849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45949.934233101849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45949.934233101849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45949.934233101849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45949.934233101849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45949.934233101849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45949.934233101849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45949.934233101849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45949.934233101849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45949.934233101849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45949.934233101849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45949.934233101849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45949.934233101849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45949.934233101849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45949.934233101849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45949.934233101849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45949.934233101849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45949.934233101849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45949.934233101849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45949.934233101849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45949.934233101849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45949.934233101849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45949.934233101849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45949.934233101849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45949.934233101849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45949.934233101849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45949.934233101849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45949.934233101849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45949.934233101849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45949.934233101849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45949.934233101849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45949.934233101849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45949.934233101849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45949.934233101849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45949.934233101849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45949.934233101849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45949.934233101849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45949.934233101849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45949.934233101849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45949.934233101849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45949.934233101849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45949.934233101849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45949.934233101849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45949.934233101849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45949.934233101849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45949.934233101849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45949.934233101849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45949.934233101849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45949.934233101849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45949.934233101849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45949.934233101849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45949.934233101849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45949.934233101849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45949.934233101849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45949.934233101849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45949.934233101849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45949.934233101849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45949.934233101849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45949.934233101849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45949.934233101849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45949.934233101849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45949.934233101849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45949.934233101849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45949.934233101849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45949.934233101849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45949.934233101849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45949.934233101849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45949.934233101849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45949.934233101849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45949.934233101849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45949.934233101849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45949.934233101849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45949.934233101849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45949.934233101849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45949.934233101849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45949.934233101849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45949.934233101849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45949.934233101849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45949.934233101849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45949.934233101849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45949.934233101849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45949.934233101849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45949.934233101849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45949.934233101849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45949.934233101849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45949.934233101849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45949.934233101849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45949.934233101849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45949.934233101849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45949.934233101849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45949.934233101849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45949.934233101849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45949.934233101849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45949.934233101849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45949.934233101849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45949.934233101849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45949.934233101849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45949.934233101849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45949.934233101849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45949.934233101849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45949.934233101849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45949.934233101849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45949.934233101849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45949.934233101849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45949.934233101849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45949.934233101849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45949.934233101849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45949.934233101849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45949.934233101849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45949.934233101849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45949.934233101849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45949.934233101849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45949.934233101849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45949.934233101849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45949.934233101849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45949.934233101849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45949.934233101849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45949.934233101849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45949.934233101849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45949.934233101849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45949.934233101849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45949.934233101849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45949.934233101849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45949.934233101849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45949.934233101849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45949.934233101849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45949.934233101849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45949.934233101849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45949.934233101849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45949.934233101849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45949.934233101849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45949.934233101849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45949.934233101849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45949.934233101849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45949.934233101849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45949.934233101849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45949.934233101849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45949.934233101849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45949.934233101849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45949.934233101849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45949.934233101849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45949.934233101849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45949.934233101849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45949.934233101849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45949.934233101849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45949.934233101849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45949.934233101849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45949.934233101849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45949.934233101849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45949.934233101849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45949.934233101849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45949.934233101849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45949.934233101849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45949.934233101849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45949.934233101849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45949.934233101849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45949.934233101849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45949.934233101849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45949.934233101849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45949.934233101849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45949.934233101849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45949.934233101849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45949.934233101849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45949.934233101849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45949.934233101849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45949.934233101849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45949.934233101849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45949.934233101849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45949.934233101849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45949.934233101849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45949.934233101849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45949.934233101849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45949.934233101849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45949.934233101849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45949.934233101849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45949.934233101849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45949.934233101849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45949.934233101849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45949.934233101849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45949.934233101849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45949.934233101849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45949.934233101849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45949.934233101849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45949.934233101849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45949.934233101849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45949.934233101849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45949.934233101849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45949.934233101849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45949.934233101849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45949.934233101849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45949.934233101849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45949.934233101849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45949.934233101849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45949.934233101849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45949.934233101849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45949.934233101849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45949.934233101849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45949.934233101849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45949.934233101849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45949.934233101849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45949.934233101849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45949.934233101849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45949.934233101849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45949.934233101849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45949.934233101849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45949.934233101849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45949.934233101849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45949.934233101849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45949.934233101849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45949.934233101849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45949.934233101849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45949.934233101849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45949.934233101849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45949.934233101849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45949.934233101849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45949.934233101849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45949.934233101849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45949.934233101849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45949.934233101849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45949.934233101849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45949.934233101849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45949.934233101849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45949.934233101849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45949.934233101849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45949.934233101849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45949.934233101849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45949.934233101849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45949.934233101849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45949.934233101849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45949.934233101849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45949.934233101849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45949.934233101849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45949.934233101849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45949.934233101849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45949.934233101849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45949.934233101849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45949.934233101849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45949.934233101849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45949.934233101849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45949.934233101849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45949.934233101849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45949.934233101849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45949.934233101849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45949.934233101849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45949.934233101849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45949.934233101849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45949.934233101849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45949.934233101849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45949.934233101849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45949.934233101849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45949.934233101849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45949.934233101849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45949.934233101849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45949.934233101849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45949.934233101849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45949.934233101849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45949.934233101849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45949.934233101849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45949.934233101849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45949.934233101849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45949.934233101849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45949.934233101849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45949.934233101849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45949.934233101849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45949.934233101849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45949.934233101849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45949.934233101849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45949.934233101849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45949.934233101849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45949.934233101849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45949.934233101849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45949.934233101849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45949.934233101849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45949.934233101849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45949.934233101849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45949.934233101849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45949.934233101849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45949.934233101849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45949.934233101849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45949.934233101849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45949.934233101849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45949.934233101849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45949.934233101849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45949.934233101849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45949.934233101849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45949.934233101849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45949.934233101849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45949.934233101849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45949.934233101849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45949.934233101849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45949.934233101849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45949.934233101849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45949.934233101849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45949.934233101849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45949.934233101849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45949.934233101849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45949.934233101849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45949.934233101849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45949.934233101849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45949.934233101849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45949.934233101849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45949.934233101849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45949.934233101849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45949.934233101849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45949.934233101849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45949.934233101849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45949.934233101849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45949.934233101849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45949.934233101849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45949.934233101849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45949.934233101849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45949.934233101849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45949.934233101849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45949.934233101849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45949.934233101849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45949.934233101849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45949.934233101849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45949.934233101849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45949.934233101849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45949.934233101849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45949.934233101849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45949.934233101849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45949.934233101849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45949.934233101849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45949.934233101849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45949.934233101849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45949.934233101849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45949.934233101849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45949.934233101849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45949.934233101849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45949.934233101849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45949.934233101849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45949.934233101849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45949.934233101849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45949.934233101849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45949.934233101849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45949.934233101849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45949.934233101849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45949.934233101849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45949.934233101849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45949.934233101849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45949.934233101849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45949.934233101849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45949.934233101849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45949.934233101849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45949.934233101849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45949.934233101849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45949.934233101849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45949.934233101849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45949.934233101849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45949.934233101849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45949.934233101849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45949.934233101849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45949.934233101849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45949.934233101849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45949.934233101849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45949.934233101849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45949.934233101849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45949.934233101849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45949.934233101849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45949.934233101849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45949.934233101849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45949.934233101849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45949.934233101849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45949.934233101849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45949.934233101849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45949.934233101849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45949.934233101849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45949.934233101849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45949.934233101849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45949.934233101849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45949.934233101849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45949.934233101849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45949.934233101849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45949.934233101849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45949.934233101849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45949.934233101849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45949.934233101849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45949.934233101849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45949.934233101849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45949.934233101849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45949.934233101849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45949.934233101849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45949.934233101849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45949.934233101849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45949.934233101849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45949.934233101849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45949.934233101849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45949.934233101849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45949.934233101849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45949.934233101849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45949.934233101849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45949.934233101849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45949.934233101849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45949.934233101849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45949.934233101849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45949.934233101849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45949.934233101849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45949.934233101849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45949.934233101849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45949.934233101849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45949.934233101849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45949.934233101849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45949.934233101849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45949.934233101849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45949.934233101849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45949.934233101849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45949.934233101849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45949.934233101849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45949.934233101849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45949.934233101849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45949.934233101849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45949.934233101849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45949.934233101849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45949.934233101849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45949.934233101849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45949.934233101849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45949.934233101849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45949.934233101849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45949.934233101849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45949.934233101849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45949.934233101849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45949.934233101849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45949.934233101849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45949.934233101849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45949.934233101849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45949.934233101849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45949.934233101849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45949.934233101849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45949.934233101849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45949.934233101849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45949.934233101849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45949.934233101849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45949.934233101849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45949.934233101849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45949.934233101849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45949.934233101849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45949.934233101849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45949.934233101849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45949.934233101849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45949.934233101849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45949.934233101849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45949.934233101849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45949.934233101849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45949.934233101849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45949.934233101849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45949.934233101849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45949.934233101849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45949.934233101849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45949.934233101849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45949.934233101849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45949.934233101849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45949.934233101849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45949.934233101849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45949.934233101849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45949.934233101849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45949.934233101849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45949.934233101849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45949.934233101849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45949.934233101849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45949.934233101849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45949.934233101849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45949.934233101849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45949.934233101849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45949.934233101849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45949.934233101849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45949.934233101849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45949.934233101849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45949.934233101849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45949.934233101849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45949.934233101849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45949.934233101849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45949.934233101849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45949.934233101849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45949.934233101849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45949.934233101849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45949.934233101849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45949.934233101849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45949.934233101849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45949.934233101849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45949.934233101849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45949.934233101849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45949.934233101849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45949.934233101849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45949.934233101849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45949.934233101849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45949.934233101849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45949.934233101849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45949.934233101849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45949.934233101849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45949.934233101849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45949.934233101849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45949.934233101849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45949.934233101849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45949.934233101849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45949.934233101849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45949.934233101849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45949.934233101849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45949.934233101849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45949.934233101849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45949.934233101849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45949.934233101849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45949.934233101849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45949.934233101849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45949.934233101849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45949.934233101849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45949.934233101849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45949.934233101849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45949.934233101849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45949.934233101849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45949.934233101849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45949.934233101849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45949.934233101849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45949.934233101849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45949.934233101849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45949.934233101849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45949.934233101849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45949.934233101849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45949.934233101849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45949.934233101849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45949.934233101849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45949.934233101849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45949.934233101849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45949.934233101849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45949.934233101849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45949.934233101849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45949.934233101849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45949.934233101849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45949.934233101849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45949.934233101849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45949.934233101849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45949.934233101849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45949.934233101849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45949.934233101849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45949.934233101849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45949.934233101849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45949.934233101849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45949.934233101849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45949.934233101849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45949.934233101849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45949.934233101849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45949.934233101849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45949.934233101849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45949.934233101849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45949.934233101849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45949.934233101849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45949.934233101849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45949.934233101849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45949.934233101849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45949.934233101849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45949.934233101849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45949.934233101849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45949.934233101849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45949.934233101849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45949.934233101849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45949.934233101849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45949.934233101849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45949.934233101849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45949.934233101849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45949.934233101849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45949.934233101849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45949.934233101849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45949.934233101849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45949.934233101849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45949.934233101849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45949.934233101849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45949.934233101849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45949.934233101849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45949.934233101849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45949.934233101849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45949.934233101849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45949.934233101849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45949.934233101849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45949.934233101849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45949.934233101849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45949.934233101849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45949.934233101849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45949.934233101849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45949.934233101849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45949.934233101849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45949.934233101849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45949.934233101849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45949.934233101849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45949.934233101849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45949.934233101849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45949.934233101849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45949.934233101849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45949.934233101849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45949.934233101849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45949.934233101849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45949.934233101849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45949.934233101849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45949.934233101849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45949.934233101849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45949.934233101849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45949.934233101849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45949.934233101849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45949.934233101849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45949.934233101849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45949.934233101849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45949.934233101849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45949.934233101849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45949.934233101849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45949.934233101849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45949.934233101849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45949.934233101849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45949.934233101849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45949.934233101849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45949.934233101849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45949.934233101849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45949.934233101849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45949.934233101849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45949.934233101849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45949.934233101849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45949.934233101849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45949.934233101849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45949.934233101849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45949.934233101849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45949.934233101849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45949.934233101849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45949.934233101849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45949.934233101849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45949.934233101849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45949.934233101849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45949.934233101849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45949.934233101849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45949.934233101849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45949.934233101849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45949.934233101849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45949.934233101849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45949.934233101849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45949.934233101849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45949.934233101849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45949.934233101849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45949.934233101849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45949.934233101849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45949.934233101849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45949.934233101849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45949.934233101849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45949.934233101849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45949.934233101849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45949.934233101849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45949.934233101849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45949.934233101849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45949.934233101849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45949.934233101849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45949.934233101849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45949.934233101849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45949.934233101849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45949.934233101849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45949.934233101849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45949.934233101849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45949.934233101849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45949.934233101849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45949.934233101849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45949.934233101849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45949.934233101849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45949.934233101849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45949.934233101849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45949.934233101849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45949.934233101849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45949.934233101849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45949.934233101849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45949.934233101849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45949.934233101849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45949.934233101849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45949.934233101849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45949.934233101849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45949.934233101849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45949.934233101849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45949.934233101849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45949.934233101849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45949.934233101849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45949.934233101849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45949.934233101849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45949.934233101849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45949.934233101849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45949.934233101849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45949.934233101849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45949.934233101849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45949.934233101849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45949.934233101849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45949.934233101849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45949.934233101849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45949.934233101849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45949.934233101849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45949.934233101849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45949.934233101849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45949.934233101849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45949.934233101849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45949.934233101849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45949.934233101849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45949.934233101849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45949.934233101849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45949.934233101849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45949.934233101849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45949.934233101849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45949.934233101849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45949.934233101849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45949.934233101849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45949.934233101849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45949.934233101849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45949.934233101849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45949.934233101849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45949.934233101849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45949.934233101849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45949.934233101849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45949.934233101849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45949.934233101849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45949.934233101849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45949.934233101849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45949.934233101849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45949.934233101849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45949.934233101849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246.45351550925261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
      </c>
      <c r="C3" s="122"/>
      <c r="D3" s="95"/>
      <c r="E3" s="100"/>
      <c r="F3" s="125"/>
      <c r="G3" s="126">
        <f ca="1">IFERROR(NOW()-F3,"")</f>
        <v>45949.934233101849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45949.934233101849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45949.934233101849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45949.934233101849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45949.934233101849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45949.934233101849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45949.934233101849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45949.934233101849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45949.934233101849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45949.934233101849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45949.934233101849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45949.934233101849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45949.934233101849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45949.934233101849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45949.934233101849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45949.934233101849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45949.934233101849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45949.934233101849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45949.934233101849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45949.934233101849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45949.934233101849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45949.934233101849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45949.934233101849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45949.934233101849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45949.934233101849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45949.934233101849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45949.934233101849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45949.934233101849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45949.934233101849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45949.934233101849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45949.934233101849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45949.934233101849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45949.934233101849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45949.934233101849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45949.934233101849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45949.934233101849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45949.934233101849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45949.934233101849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45949.934233101849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45949.934233101849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45949.934233101849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45949.934233101849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45949.934233101849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45949.934233101849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45949.934233101849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45949.934233101849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45949.934233101849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45949.934233101849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45949.934233101849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45949.934233101849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45949.934233101849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45949.934233101849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45949.934233101849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45949.934233101849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45949.934233101849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45949.934233101849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45949.934233101849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45949.934233101849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45949.934233101849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45949.934233101849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45949.934233101849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45949.934233101849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45949.934233101849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45949.934233101849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45949.934233101849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45949.934233101849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45949.934233101849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45949.934233101849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45949.934233101849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45949.934233101849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45949.934233101849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45949.934233101849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45949.934233101849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45949.934233101849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45949.934233101849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45949.934233101849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45949.934233101849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45949.934233101849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45949.934233101849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45949.934233101849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45949.934233101849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45949.934233101849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45949.934233101849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45949.934233101849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45949.934233101849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45949.934233101849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45949.934233101849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45949.934233101849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45949.934233101849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45949.934233101849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45949.934233101849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45949.934233101849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45949.934233101849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45949.934233101849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45949.934233101849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45949.934233101849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45949.934233101849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45949.934233101849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45949.934233101849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45949.934233101849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45949.934233101849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45949.934233101849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45949.934233101849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45949.934233101849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45949.934233101849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45949.934233101849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45949.934233101849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45949.934233101849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45949.934233101849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45949.934233101849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45949.934233101849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45949.934233101849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45949.934233101849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45949.934233101849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45949.934233101849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45949.934233101849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45949.934233101849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45949.934233101849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45949.934233101849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45949.934233101849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45949.934233101849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45949.934233101849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45949.934233101849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45949.934233101849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45949.934233101849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45949.934233101849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45949.934233101849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45949.934233101849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45949.934233101849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45949.934233101849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45949.934233101849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45949.934233101849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45949.934233101849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45949.934233101849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45949.934233101849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45949.934233101849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45949.934233101849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45949.934233101849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45949.934233101849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45949.934233101849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45949.934233101849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45949.934233101849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45949.934233101849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45949.934233101849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45949.934233101849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45949.934233101849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45949.934233101849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45949.934233101849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45949.934233101849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45949.934233101849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45949.934233101849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45949.934233101849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45949.934233101849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45949.934233101849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45949.934233101849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45949.934233101849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45949.934233101849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45949.934233101849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45949.934233101849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45949.934233101849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45949.934233101849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45949.934233101849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45949.934233101849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45949.934233101849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45949.934233101849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45949.934233101849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45949.934233101849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45949.934233101849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45949.934233101849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45949.934233101849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45949.934233101849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45949.934233101849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45949.934233101849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45949.934233101849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45949.934233101849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45949.934233101849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45949.934233101849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45949.934233101849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45949.934233101849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45949.934233101849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45949.934233101849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45949.934233101849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45949.934233101849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45949.934233101849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45949.934233101849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45949.934233101849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45949.934233101849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45949.934233101849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45949.934233101849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45949.934233101849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45949.934233101849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45949.934233101849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45949.934233101849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45949.934233101849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45949.934233101849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45949.934233101849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45949.934233101849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45949.934233101849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45949.934233101849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45949.934233101849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45949.934233101849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45949.934233101849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45949.934233101849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45949.934233101849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45949.934233101849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45949.934233101849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45949.934233101849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45949.934233101849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45949.934233101849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45949.934233101849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45949.934233101849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45949.934233101849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45949.934233101849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45949.934233101849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45949.934233101849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45949.934233101849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45949.934233101849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45949.934233101849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45949.934233101849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45949.934233101849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45949.934233101849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45949.934233101849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45949.934233101849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45949.934233101849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45949.934233101849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45949.934233101849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45949.934233101849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45949.934233101849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45949.934233101849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45949.934233101849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45949.934233101849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45949.934233101849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45949.934233101849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45949.934233101849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45949.934233101849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45949.934233101849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45949.934233101849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45949.934233101849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45949.934233101849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45949.934233101849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45949.934233101849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45949.934233101849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45949.934233101849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45949.934233101849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45949.934233101849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45949.934233101849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45949.934233101849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45949.934233101849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45949.934233101849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45949.934233101849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45949.934233101849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45949.934233101849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45949.934233101849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45949.934233101849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45949.934233101849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45949.934233101849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45949.934233101849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45949.934233101849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45949.934233101849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45949.934233101849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45949.934233101849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45949.934233101849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45949.934233101849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45949.934233101849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45949.934233101849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45949.934233101849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45949.934233101849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45949.934233101849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45949.934233101849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45949.934233101849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45949.934233101849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45949.934233101849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45949.934233101849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45949.934233101849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45949.934233101849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45949.934233101849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45949.934233101849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45949.934233101849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45949.934233101849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45949.934233101849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45949.934233101849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45949.934233101849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45949.934233101849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45949.934233101849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45949.934233101849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45949.934233101849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45949.934233101849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45949.934233101849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45949.934233101849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45949.934233101849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45949.934233101849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45949.934233101849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45949.934233101849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45949.934233101849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45949.934233101849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45949.934233101849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45949.934233101849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45949.934233101849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45949.934233101849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45949.934233101849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45949.934233101849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45949.934233101849</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45949.934233101849</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A12" sqref="A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39063</v>
      </c>
      <c r="B2" s="37" t="str">
        <f>IFERROR(VLOOKUP(D2,DB!A:K,11,0),"")</f>
        <v>R5</v>
      </c>
      <c r="C2" s="37">
        <v>3</v>
      </c>
      <c r="D2" s="120" t="s">
        <v>36000</v>
      </c>
      <c r="E2" s="37" t="s">
        <v>38964</v>
      </c>
      <c r="F2" s="38">
        <v>45891.832060185188</v>
      </c>
      <c r="G2" s="150">
        <f ca="1">IFERROR(NOW()-F2,"")</f>
        <v>58.102172916660493</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39049</v>
      </c>
      <c r="F3" s="38">
        <v>45926.188877314817</v>
      </c>
      <c r="G3" s="150">
        <f t="shared" ref="G3" ca="1" si="0">IFERROR(NOW()-F3,"")</f>
        <v>23.745355787032167</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5.1626590277737705</v>
      </c>
      <c r="H4" s="38">
        <v>45944.676192129627</v>
      </c>
      <c r="I4" s="37" t="str">
        <f>IFERROR(VLOOKUP(D4,DB!A:F,6,0),"")</f>
        <v>SCECO</v>
      </c>
      <c r="J4" s="37" t="str">
        <f>IFERROR(VLOOKUP(D4,DB!A:G,7,0),"")</f>
        <v>Dead</v>
      </c>
      <c r="K4" s="37" t="s">
        <v>39068</v>
      </c>
      <c r="L4" s="37" t="str">
        <f>IFERROR(VLOOKUP(D4,DB!A:I,9,0),"")</f>
        <v>Latis</v>
      </c>
    </row>
    <row r="5" spans="1:13" ht="45.75">
      <c r="A5" s="163" t="s">
        <v>39069</v>
      </c>
      <c r="B5" s="163" t="str">
        <f>IFERROR(VLOOKUP(D5,DB!A:K,11,0),"")</f>
        <v>R5</v>
      </c>
      <c r="C5" s="163">
        <v>1</v>
      </c>
      <c r="D5" s="163" t="s">
        <v>34747</v>
      </c>
      <c r="E5" s="163" t="s">
        <v>39049</v>
      </c>
      <c r="F5" s="164">
        <v>45948.661111111112</v>
      </c>
      <c r="G5" s="165">
        <f ca="1">IFERROR(NOW()-F5,"")</f>
        <v>1.2731219907363993</v>
      </c>
      <c r="H5" s="164">
        <v>45948.661111111112</v>
      </c>
      <c r="I5" s="163" t="str">
        <f>IFERROR(VLOOKUP(D5,DB!A:F,6,0),"")</f>
        <v>SCECO</v>
      </c>
      <c r="J5" s="163" t="str">
        <f>IFERROR(VLOOKUP(D5,DB!A:G,7,0),"")</f>
        <v>Dead</v>
      </c>
      <c r="K5" s="163" t="s">
        <v>39070</v>
      </c>
      <c r="L5" s="163" t="str">
        <f>IFERROR(VLOOKUP(D5,DB!A:I,9,0),"")</f>
        <v>Latis</v>
      </c>
    </row>
    <row r="6" spans="1:13" ht="15">
      <c r="A6" s="163" t="s">
        <v>39071</v>
      </c>
      <c r="B6" s="163" t="str">
        <f>IFERROR(VLOOKUP(D6,DB!A:K,11,0),"")</f>
        <v>R5</v>
      </c>
      <c r="C6" s="163">
        <v>1</v>
      </c>
      <c r="D6" s="163" t="s">
        <v>29482</v>
      </c>
      <c r="E6" s="163" t="s">
        <v>38964</v>
      </c>
      <c r="F6" s="164">
        <v>45949.917523148149</v>
      </c>
      <c r="G6" s="165">
        <f ca="1">IFERROR(NOW()-F6,"")</f>
        <v>1.6709953699319158E-2</v>
      </c>
      <c r="H6" s="164">
        <v>45949.903263888889</v>
      </c>
      <c r="I6" s="163" t="str">
        <f>IFERROR(VLOOKUP(D6,DB!A:F,6,0),"")</f>
        <v>Generator-SG</v>
      </c>
      <c r="J6" s="163" t="str">
        <f>IFERROR(VLOOKUP(D6,DB!A:G,7,0),"")</f>
        <v>Vandalized</v>
      </c>
      <c r="K6" s="163" t="s">
        <v>39072</v>
      </c>
      <c r="L6" s="163" t="str">
        <f>IFERROR(VLOOKUP(D6,DB!A:I,9,0),"")</f>
        <v>Latis</v>
      </c>
    </row>
    <row r="7" spans="1:13" ht="15">
      <c r="A7" s="163"/>
      <c r="B7" s="163" t="str">
        <f>IFERROR(VLOOKUP(D7,DB!A:K,11,0),"")</f>
        <v/>
      </c>
      <c r="C7" s="163"/>
      <c r="D7" s="163"/>
      <c r="E7" s="163"/>
      <c r="F7" s="164"/>
      <c r="G7" s="165">
        <f ca="1">IFERROR(NOW()-F7,"")</f>
        <v>45949.934233101849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45949.934233101849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45949.934233101849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45949.934233101849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45949.934233101849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45949.934233101849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45949.934233101849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45949.934233101849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45949.934233101849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45949.934233101849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45949.934233101849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45949.934233101849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45949.934233101849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45949.934233101849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45949.934233101849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45949.934233101849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45949.934233101849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45949.934233101849</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45949.934233101849</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45949.934233101849</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45949.934233101849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45949.934233101849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45949.934233101849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45949.934233101849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45949.934233101849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45949.934233101849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45949.934233101849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45949.934233101849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45949.934233101849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45949.934233101849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45949.934233101849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45949.934233101849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45949.934233101849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45949.934233101849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45949.934233101849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45949.934233101849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45949.934233101849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45949.934233101849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45949.934233101849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45949.934233101849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45949.934233101849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45949.934233101849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45949.934233101849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45949.934233101849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45949.934233101849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45949.934233101849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45949.934233101849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45949.934233101849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45949.934233101849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45949.934233101849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45949.934233101849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45949.934233101849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45949.934233101849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45949.934233101849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45949.934233101849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45949.934233101849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45949.934233101849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45949.934233101849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45949.934233101849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45949.934233101849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45949.934233101849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45949.934233101849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45949.934233101849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45949.934233101849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45949.934233101849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45949.934233101849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45949.934233101849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45949.934233101849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45949.934233101849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45949.934233101849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45949.934233101849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45949.934233101849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45949.934233101849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45949.934233101849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45949.934233101849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45949.934233101849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45949.934233101849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45949.934233101849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45949.934233101849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45949.934233101849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45949.934233101849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45949.934233101849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45949.934233101849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45949.934233101849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45949.934233101849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45949.934233101849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45949.934233101849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45949.934233101849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45949.934233101849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45949.934233101849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45949.934233101849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45949.934233101849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45949.934233101849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45949.934233101849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45949.934233101849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45949.934233101849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45949.934233101849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45949.934233101849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45949.934233101849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45949.934233101849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45949.934233101849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45949.934233101849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45949.934233101849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45949.934233101849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45949.934233101849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45949.934233101849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45949.934233101849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45949.934233101849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45949.934233101849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45949.934233101849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45949.934233101849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45949.934233101849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45949.934233101849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45949.934233101849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45949.934233101849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45949.934233101849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45949.934233101849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45949.934233101849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45949.934233101849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45949.934233101849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45949.934233101849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45949.934233101849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45949.934233101849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45949.934233101849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45949.934233101849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45949.934233101849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45949.934233101849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45949.934233101849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45949.934233101849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45949.934233101849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45949.934233101849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45949.934233101849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45949.934233101849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45949.934233101849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45949.934233101849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45949.934233101849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45949.934233101849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45949.934233101849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45949.934233101849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45949.934233101849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45949.934233101849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45949.934233101849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45949.934233101849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45949.934233101849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45949.934233101849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45949.934233101849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45949.934233101849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45949.934233101849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45949.934233101849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45949.934233101849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45949.934233101849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45949.934233101849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45949.934233101849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45949.934233101849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45949.934233101849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45949.934233101849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45949.934233101849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45949.934233101849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45949.934233101849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45949.934233101849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45949.934233101849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45949.934233101849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45949.934233101849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45949.934233101849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45949.934233101849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45949.934233101849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45949.934233101849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45949.934233101849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45949.934233101849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45949.934233101849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45949.934233101849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45949.934233101849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45949.934233101849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45949.934233101849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45949.934233101849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45949.934233101849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45949.934233101849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45949.934233101849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45949.934233101849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45949.934233101849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45949.934233101849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45949.934233101849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45949.934233101849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45949.934233101849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45949.934233101849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45949.934233101849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45949.934233101849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45949.934233101849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45949.934233101849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45949.934233101849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45949.934233101849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45949.934233101849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45949.934233101849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45949.934233101849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45949.934233101849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45949.934233101849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45949.934233101849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45949.934233101849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45949.934233101849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45949.934233101849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45949.934233101849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45949.934233101849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45949.934233101849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45949.934233101849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45949.934233101849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45949.934233101849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45949.934233101849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45949.934233101849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45949.934233101849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45949.934233101849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45949.934233101849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45949.934233101849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45949.934233101849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45949.934233101849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45949.934233101849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45949.934233101849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45949.934233101849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45949.934233101849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45949.934233101849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45949.934233101849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45949.934233101849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45949.934233101849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45949.934233101849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45949.934233101849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45949.934233101849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45949.934233101849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45949.934233101849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45949.934233101849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45949.934233101849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45949.934233101849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45949.934233101849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45949.934233101849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45949.934233101849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45949.934233101849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45949.934233101849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45949.934233101849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45949.934233101849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45949.934233101849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45949.934233101849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45949.934233101849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45949.934233101849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45949.934233101849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45949.934233101849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45949.934233101849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45949.934233101849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45949.934233101849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45949.934233101849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45949.934233101849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45949.934233101849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45949.934233101849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45949.934233101849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45949.934233101849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45949.934233101849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45949.934233101849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45949.934233101849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45949.934233101849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45949.934233101849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45949.934233101849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45949.934233101849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45949.934233101849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45949.934233101849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45949.934233101849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45949.934233101849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45949.934233101849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45949.934233101849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45949.934233101849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45949.934233101849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45949.934233101849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45949.934233101849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45949.934233101849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45949.934233101849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45949.934233101849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45949.934233101849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45949.934233101849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45949.934233101849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45949.934233101849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45949.934233101849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45949.934233101849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45949.934233101849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45949.934233101849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45949.934233101849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45949.934233101849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45949.934233101849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45949.934233101849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45949.934233101849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45949.934233101849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45949.934233101849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45949.934233101849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45949.934233101849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45949.934233101849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45949.934233101849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45949.934233101849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45949.934233101849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45949.934233101849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45949.934233101849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45949.934233101849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45949.934233101849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45949.934233101849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45949.934233101849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45949.934233101849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45949.934233101849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45949.934233101849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45949.934233101849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45949.934233101849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45949.934233101849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45949.934233101849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45949.934233101849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45949.934233101849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45949.934233101849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45949.934233101849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45949.934233101849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45949.934233101849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45949.934233101849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45949.934233101849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45949.934233101849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45949.934233101849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45949.934233101849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45949.934233101849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45949.934233101849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45949.934233101849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45949.934233101849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45949.934233101849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45949.934233101849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45949.934233101849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45949.934233101849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45949.934233101849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45949.934233101849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45949.934233101849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45949.934233101849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45949.934233101849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45949.934233101849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45949.934233101849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45949.934233101849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45949.934233101849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45949.934233101849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45949.934233101849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45949.934233101849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45949.934233101849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45949.934233101849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45949.934233101849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45949.934233101849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45949.934233101849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45949.934233101849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45949.934233101849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45949.934233101849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45949.934233101849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45949.934233101849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45949.934233101849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45949.934233101849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45949.934233101849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45949.934233101849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45949.934233101849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45949.934233101849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45949.934233101849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45949.934233101849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45949.934233101849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45949.934233101849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45949.934233101849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45949.934233101849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45949.934233101849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45949.934233101849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45949.934233101849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45949.934233101849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45949.934233101849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45949.934233101849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45949.934233101849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45949.934233101849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45949.934233101849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45949.934233101849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45949.934233101849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45949.934233101849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45949.934233101849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45949.934233101849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45949.934233101849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45949.934233101849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45949.934233101849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45949.934233101849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45949.934233101849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45949.934233101849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45949.934233101849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45949.934233101849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45949.934233101849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45949.934233101849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45949.934233101849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45949.934233101849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45949.934233101849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45949.934233101849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45949.934233101849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45949.934233101849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45949.934233101849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45949.934233101849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45949.934233101849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45949.934233101849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45949.934233101849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45949.934233101849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45949.934233101849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45949.934233101849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45949.934233101849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45949.934233101849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45949.934233101849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45949.934233101849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45949.934233101849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45949.934233101849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45949.934233101849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45949.934233101849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45949.934233101849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45949.934233101849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45949.934233101849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45949.934233101849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45949.934233101849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45949.934233101849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45949.934233101849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45949.934233101849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45949.934233101849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45949.934233101849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45949.934233101849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45949.934233101849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45949.934233101849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45949.934233101849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45949.934233101849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45949.934233101849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45949.934233101849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45949.934233101849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45949.934233101849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45949.934233101849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45949.934233101849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45949.934233101849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45949.934233101849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45949.934233101849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45949.934233101849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45949.934233101849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45949.934233101849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45949.934233101849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45949.934233101849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45949.934233101849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45949.934233101849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45949.934233101849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45949.934233101849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45949.934233101849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45949.934233101849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45949.934233101849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45949.934233101849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45949.934233101849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45949.934233101849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45949.934233101849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45949.934233101849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45949.934233101849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45949.934233101849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45949.934233101849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45949.934233101849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45949.934233101849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45949.934233101849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45949.934233101849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45949.934233101849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45949.934233101849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45949.934233101849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45949.934233101849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45949.934233101849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45949.934233101849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45949.934233101849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45949.934233101849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45949.934233101849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45949.934233101849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45949.934233101849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45949.934233101849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45949.934233101849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45949.934233101849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45949.934233101849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45949.934233101849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45949.934233101849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45949.934233101849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45949.934233101849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45949.934233101849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45949.934233101849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45949.934233101849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45949.934233101849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45949.934233101849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45949.934233101849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45949.934233101849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45949.934233101849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45949.934233101849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45949.934233101849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45949.934233101849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45949.934233101849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45949.934233101849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45949.934233101849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45949.934233101849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45949.934233101849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45949.934233101849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45949.934233101849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45949.934233101849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45949.934233101849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45949.934233101849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45949.934233101849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45949.934233101849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45949.934233101849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45949.934233101849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45949.934233101849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45949.934233101849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45949.934233101849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45949.934233101849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45949.934233101849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45949.934233101849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45949.934233101849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45949.934233101849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45949.934233101849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45949.934233101849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45949.934233101849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45949.934233101849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45949.934233101849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45949.934233101849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45949.934233101849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45949.934233101849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45949.934233101849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45949.934233101849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45949.934233101849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45949.934233101849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45949.934233101849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45949.934233101849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45949.934233101849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45949.934233101849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45949.934233101849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45949.934233101849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45949.934233101849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45949.934233101849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45949.934233101849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45949.934233101849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45949.934233101849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45949.934233101849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45949.934233101849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45949.934233101849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45949.934233101849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45949.934233101849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45949.934233101849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45949.934233101849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45949.934233101849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45949.934233101849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45949.934233101849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45949.934233101849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45949.934233101849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45949.934233101849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45949.934233101849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45949.934233101849</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39073</v>
      </c>
      <c r="B2" s="143" t="str">
        <f>IFERROR(VLOOKUP(D2,DB!A:K,11,0),"")</f>
        <v>R6</v>
      </c>
      <c r="C2" s="142">
        <v>1</v>
      </c>
      <c r="D2" s="143" t="s">
        <v>34282</v>
      </c>
      <c r="E2" s="142" t="s">
        <v>38964</v>
      </c>
      <c r="F2" s="145">
        <v>45939.529062499998</v>
      </c>
      <c r="G2" s="144">
        <f ca="1">IFERROR(NOW()-F2,"-")</f>
        <v>10.405170601850841</v>
      </c>
      <c r="H2" s="145">
        <v>45927.987534722219</v>
      </c>
      <c r="I2" s="143" t="str">
        <f>IFERROR(VLOOKUP(D2,DB!A:F,6,0),"")</f>
        <v>SCECO</v>
      </c>
      <c r="J2" s="143" t="str">
        <f>IFERROR(VLOOKUP(D2,DB!A:G,7,0),"")</f>
        <v>Vandalized</v>
      </c>
      <c r="K2" s="142" t="s">
        <v>39074</v>
      </c>
      <c r="L2" s="143" t="str">
        <f>IFERROR(VLOOKUP(D2,DB!A:I,9,0),"")</f>
        <v>Latis</v>
      </c>
    </row>
    <row r="3" spans="1:16383" ht="31.5" customHeight="1">
      <c r="A3" s="106"/>
      <c r="B3" s="105" t="str">
        <f>IFERROR(VLOOKUP(D3,DB!A:K,11,0),"")</f>
        <v/>
      </c>
      <c r="C3" s="107"/>
      <c r="D3" s="105"/>
      <c r="E3" s="108"/>
      <c r="F3" s="109"/>
      <c r="G3" s="78">
        <f ca="1">IFERROR(NOW()-F3,"-")</f>
        <v>45949.934233101849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45949.934233101849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45949.934233101849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45949.934233101849</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45949.934233101849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45949.934233101849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45949.934233101849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45949.934233101849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45949.934233101849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45949.934233101849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45949.934233101849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45949.934233101849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45949.934233101849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45949.934233101849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45949.934233101849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45949.934233101849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45949.934233101849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45949.934233101849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45949.934233101849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45949.934233101849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45949.934233101849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45949.934233101849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45949.934233101849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45949.934233101849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45949.934233101849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45949.934233101849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45949.934233101849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45949.934233101849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45949.934233101849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45949.934233101849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45949.934233101849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45949.934233101849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45949.934233101849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45949.934233101849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45949.934233101849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45949.934233101849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45949.934233101849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45949.934233101849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45949.934233101849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45949.934233101849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45949.934233101849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45949.934233101849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45949.934233101849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45949.934233101849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45949.934233101849</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