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041" documentId="13_ncr:1_{F6CB121F-512D-4AA6-A0C1-0FB36C537598}" xr6:coauthVersionLast="47" xr6:coauthVersionMax="47" xr10:uidLastSave="{05E0AA4A-2059-4F20-B2F6-BD31DA5F51E7}"/>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G1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<sst xmlns="http://schemas.openxmlformats.org/spreadsheetml/2006/main" count="178588" uniqueCount="39078">
  <si>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</si>
  <si>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</si>
  <si>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</si>
  <si>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</si>
  <si>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</si>
  <si>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</si>
  <si>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</si>
  <si>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</si>
  <si>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</si>
  <si>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</si>
  <si>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</si>
  <si>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</si>
  <si>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</si>
  <si>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</si>
  <si>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</si>
  <si>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</si>
  <si>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</si>
  <si>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</si>
  <si>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</si>
  <si>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</si>
  <si>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</si>
  <si>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</si>
  <si>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</si>
  <si>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</si>
  <si>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</si>
  <si>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</si>
  <si>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</si>
  <si>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</si>
  <si>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</si>
  <si>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</si>
  <si>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</si>
  <si>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</si>
  <si>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</si>
  <si>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</si>
  <si>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</si>
  <si>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</si>
  <si>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</si>
  <si>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</si>
  <si>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</si>
  <si>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</si>
  <si>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</si>
  <si>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</si>
  <si>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</si>
  <si>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</si>
  <si>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</si>
  <si>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</si>
  <si>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</si>
  <si>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</si>
  <si>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</si>
  <si>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</si>
  <si>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</si>
  <si>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</si>
  <si>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</si>
  <si>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</si>
  <si>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</si>
  <si>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</si>
  <si>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</si>
  <si>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</si>
  <si>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</si>
  <si>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</si>
  <si>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</si>
  <si>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</si>
  <si>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</si>
  <si>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</si>
  <si>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</si>
  <si>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</si>
  <si>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</si>
  <si>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</si>
  <si>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</si>
  <si>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</si>
  <si>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</si>
  <si>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</si>
  <si>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</si>
  <si>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</si>
  <si>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</si>
  <si>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</si>
  <si>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</si>
  <si>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</si>
  <si>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</si>
  <si>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</si>
  <si>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</si>
  <si>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</si>
  <si>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</si>
  <si>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</si>
  <si>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</si>
  <si>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</si>
  <si>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</si>
  <si>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</si>
  <si>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</si>
  <si>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</si>
  <si>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</si>
  <si>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</si>
  <si>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</si>
  <si>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</si>
  <si>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</si>
  <si>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</si>
  <si>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</si>
  <si>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</si>
  <si>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</si>
  <si>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</si>
  <si>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</si>
  <si>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</si>
  <si>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</si>
  <si>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</si>
  <si>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</si>
  <si>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</si>
  <si>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</si>
  <si>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</si>
  <si>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</si>
  <si>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</si>
  <si>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</si>
  <si>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</si>
  <si>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</si>
  <si>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</si>
  <si>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</si>
  <si>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</si>
  <si>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</si>
  <si>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</si>
  <si>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</si>
  <si>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</si>
  <si>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</si>
  <si>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</si>
  <si>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</si>
  <si>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</si>
  <si>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</si>
  <si>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</si>
  <si>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</si>
  <si>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</si>
  <si>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</si>
  <si>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</si>
  <si>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</si>
  <si>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</si>
  <si>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</si>
  <si>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</si>
  <si>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</si>
  <si>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</si>
  <si>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</si>
  <si>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</si>
  <si>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</si>
  <si>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</si>
  <si>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</si>
  <si>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</si>
  <si>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</si>
  <si>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</si>
  <si>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</si>
  <si>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</si>
  <si>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</si>
  <si>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</si>
  <si>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</si>
  <si>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</si>
  <si>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</si>
  <si>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</si>
  <si>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</si>
  <si>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</si>
  <si>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</si>
  <si>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</si>
  <si>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</si>
  <si>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</si>
  <si>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</si>
  <si>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</si>
  <si>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</si>
  <si>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</si>
  <si>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</si>
  <si>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</si>
  <si>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</si>
  <si>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</si>
  <si>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</si>
  <si>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</si>
  <si>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</si>
  <si>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</si>
  <si>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</si>
  <si>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</si>
  <si>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</si>
  <si>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</si>
  <si>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</si>
  <si>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</si>
  <si>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</si>
  <si>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</si>
  <si>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</si>
  <si>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</si>
  <si>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</si>
  <si>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</si>
  <si>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</si>
  <si>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</si>
  <si>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</si>
  <si>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</si>
  <si>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</si>
  <si>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</si>
  <si>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</si>
  <si>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</si>
  <si>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</si>
  <si>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</si>
  <si>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</si>
  <si>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</si>
  <si>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</si>
  <si>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</si>
  <si>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</si>
  <si>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</si>
  <si>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</si>
  <si>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</si>
  <si>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</si>
  <si>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</si>
  <si>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</si>
  <si>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</si>
  <si>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</si>
  <si>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</si>
  <si>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</si>
  <si>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</si>
  <si>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</si>
  <si>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</si>
  <si>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</si>
  <si>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</si>
  <si>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</si>
  <si>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</si>
  <si>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</si>
  <si>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</si>
  <si>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</si>
  <si>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</si>
  <si>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</si>
  <si>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</si>
  <si>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</si>
  <si>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</si>
  <si>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</si>
  <si>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</si>
  <si>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</si>
  <si>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</si>
  <si>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</si>
  <si>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</si>
  <si>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</si>
  <si>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</si>
  <si>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</si>
  <si>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</si>
  <si>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</si>
  <si>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</si>
  <si>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</si>
  <si>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</si>
  <si>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</si>
  <si>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</si>
  <si>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</si>
  <si>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</si>
  <si>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</si>
  <si>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</si>
  <si>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</si>
  <si>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</si>
  <si>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</si>
  <si>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</si>
  <si>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</si>
  <si>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</si>
  <si>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</si>
  <si>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</si>
  <si>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</si>
  <si>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</si>
  <si>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</si>
  <si>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</si>
  <si>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</si>
  <si>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</si>
  <si>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</si>
  <si>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</si>
  <si>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</si>
  <si>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</si>
  <si>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</si>
  <si>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</si>
  <si>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</si>
  <si>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</si>
  <si>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</si>
  <si>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</si>
  <si>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</si>
  <si>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</si>
  <si>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</si>
  <si>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</si>
  <si>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</si>
  <si>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</si>
  <si>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</si>
  <si>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</si>
  <si>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</si>
  <si>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</si>
  <si>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</si>
  <si>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</si>
  <si>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</si>
  <si>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</si>
  <si>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</si>
  <si>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</si>
  <si>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</si>
  <si>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</si>
  <si>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</si>
  <si>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</si>
  <si>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</si>
  <si>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</si>
  <si>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</si>
  <si>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</si>
  <si>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</si>
  <si>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</si>
  <si>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</si>
  <si>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</si>
  <si>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</si>
  <si>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</si>
  <si>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</si>
  <si>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</si>
  <si>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</si>
  <si>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</si>
  <si>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</si>
  <si>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</si>
  <si>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</si>
  <si>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</si>
  <si>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</si>
  <si>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</si>
  <si>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</si>
  <si>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</si>
  <si>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</si>
  <si>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</si>
  <si>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</si>
  <si>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</si>
  <si>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</si>
  <si>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</si>
  <si>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</si>
  <si>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</si>
  <si>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</si>
  <si>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</si>
  <si>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</si>
  <si>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</si>
  <si>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</si>
  <si>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</si>
  <si>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</si>
  <si>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</si>
  <si>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</si>
  <si>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</si>
  <si>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</si>
  <si>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</si>
  <si>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</si>
  <si>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</si>
  <si>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</si>
  <si>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</si>
  <si>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</si>
  <si>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</si>
  <si>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</si>
  <si>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</si>
  <si>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</si>
  <si>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</si>
  <si>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</si>
  <si>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</si>
  <si>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</si>
  <si>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</si>
  <si>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</si>
  <si>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</si>
  <si>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</si>
  <si>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</si>
  <si>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</si>
  <si>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</si>
  <si>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</si>
  <si>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</si>
  <si>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</si>
  <si>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</si>
  <si>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</si>
  <si>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</si>
  <si>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</si>
  <si>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</si>
  <si>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</si>
  <si>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</si>
  <si>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</si>
  <si>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</si>
  <si>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</si>
  <si>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</si>
  <si>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</si>
  <si>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</si>
  <si>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</si>
  <si>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</si>
  <si>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</si>
  <si>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</si>
  <si>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</si>
  <si>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</si>
  <si>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</si>
  <si>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</si>
  <si>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</si>
  <si>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</si>
  <si>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</si>
  <si>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</si>
  <si>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</si>
  <si>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</si>
  <si>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</si>
  <si>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</si>
  <si>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</si>
  <si>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</si>
  <si>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</si>
  <si>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</si>
  <si>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</si>
  <si>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</si>
  <si>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</si>
  <si>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</si>
  <si>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</si>
  <si>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</si>
  <si>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</si>
  <si>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</si>
  <si>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</si>
  <si>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</si>
  <si>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</si>
  <si>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</si>
  <si>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</si>
  <si>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</si>
  <si>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</si>
  <si>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</si>
  <si>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</si>
  <si>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</si>
  <si>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</si>
  <si>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</si>
  <si>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</si>
  <si>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</si>
  <si>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</si>
  <si>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</si>
  <si>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</si>
  <si>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</si>
  <si>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</si>
  <si>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</si>
  <si>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</si>
  <si>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</si>
  <si>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</si>
  <si>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</si>
  <si>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</si>
  <si>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</si>
  <si>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</si>
  <si>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</si>
  <si>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</si>
  <si>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</si>
  <si>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</si>
  <si>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</si>
  <si>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</si>
  <si>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</si>
  <si>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</si>
  <si>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</si>
  <si>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</si>
  <si>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</si>
  <si>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</si>
  <si>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</si>
  <si>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</si>
  <si>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</si>
  <si>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</si>
  <si>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</si>
  <si>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</si>
  <si>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</si>
  <si>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</si>
  <si>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</si>
  <si>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</si>
  <si>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</si>
  <si>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</si>
  <si>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</si>
  <si>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</si>
  <si>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</si>
  <si>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</si>
  <si>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</si>
  <si>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</si>
  <si>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</si>
  <si>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</si>
  <si>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</si>
  <si>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</si>
  <si>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</si>
  <si>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</si>
  <si>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</si>
  <si>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</si>
  <si>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</si>
  <si>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</si>
  <si>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</si>
  <si>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</si>
  <si>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</si>
  <si>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</si>
  <si>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</si>
  <si>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</si>
  <si>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</si>
  <si>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</si>
  <si>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</si>
  <si>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</si>
  <si>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</si>
  <si>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</si>
  <si>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</si>
  <si>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</si>
  <si>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</si>
  <si>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</si>
  <si>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</si>
  <si>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</si>
  <si>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</si>
  <si>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</si>
  <si>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</si>
  <si>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</si>
  <si>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</si>
  <si>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</si>
  <si>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</si>
  <si>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</si>
  <si>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</si>
  <si>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</si>
  <si>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</si>
  <si>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</si>
  <si>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</si>
  <si>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</si>
  <si>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</si>
  <si>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</si>
  <si>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</si>
  <si>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</si>
  <si>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</si>
  <si>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</si>
  <si>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</si>
  <si>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</si>
  <si>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</si>
  <si>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</si>
  <si>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</si>
  <si>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</si>
  <si>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</si>
  <si>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</si>
  <si>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</si>
  <si>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</si>
  <si>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</si>
  <si>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</si>
  <si>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</si>
  <si>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</si>
  <si>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</si>
  <si>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</si>
  <si>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</si>
  <si>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</si>
  <si>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</si>
  <si>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</si>
  <si>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</si>
  <si>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</si>
  <si>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</si>
  <si>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</si>
  <si>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</si>
  <si>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</si>
  <si>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</si>
  <si>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</si>
  <si>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</si>
  <si>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</si>
  <si>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</si>
  <si>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</si>
  <si>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</si>
  <si>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</si>
  <si>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</si>
  <si>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</si>
  <si>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</si>
  <si>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</si>
  <si>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</si>
  <si>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</si>
  <si>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</si>
  <si>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</si>
  <si>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</si>
  <si>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</si>
  <si>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</si>
  <si>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</si>
  <si>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</si>
  <si>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</si>
  <si>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</si>
  <si>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</si>
  <si>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</si>
  <si>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</si>
  <si>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</si>
  <si>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</si>
  <si>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</si>
  <si>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</si>
  <si>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</si>
  <si>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</si>
  <si>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</si>
  <si>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</si>
  <si>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</si>
  <si>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</si>
  <si>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</si>
  <si>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</si>
  <si>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</si>
  <si>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</si>
  <si>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</si>
  <si>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</si>
  <si>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</si>
  <si>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</si>
  <si>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</si>
  <si>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</si>
  <si>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</si>
  <si>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</si>
  <si>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</si>
  <si>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</si>
  <si>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</si>
  <si>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</si>
  <si>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</si>
  <si>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</si>
  <si>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</si>
  <si>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</si>
  <si>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</si>
  <si>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</si>
  <si>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</si>
  <si>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</si>
  <si>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</si>
  <si>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</si>
  <si>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</si>
  <si>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</si>
  <si>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</si>
  <si>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</si>
  <si>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</si>
  <si>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</si>
  <si>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</si>
  <si>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</si>
  <si>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</si>
  <si>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</si>
  <si>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</si>
  <si>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</si>
  <si>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</si>
  <si>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</si>
  <si>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</si>
  <si>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</si>
  <si>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</si>
  <si>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</si>
  <si>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</si>
  <si>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</si>
  <si>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</si>
  <si>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</si>
  <si>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</si>
  <si>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</si>
  <si>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</si>
  <si>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</si>
  <si>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</si>
  <si>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</si>
  <si>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</si>
  <si>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</si>
  <si>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</si>
  <si>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</si>
  <si>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</si>
  <si>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</si>
  <si>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</si>
  <si>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</si>
  <si>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</si>
  <si>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</si>
  <si>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</si>
  <si>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</si>
  <si>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</si>
  <si>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</si>
  <si>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</si>
  <si>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</si>
  <si>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</si>
  <si>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</si>
  <si>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</si>
  <si>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</si>
  <si>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</si>
  <si>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</si>
  <si>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</si>
  <si>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</si>
  <si>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</si>
  <si>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</si>
  <si>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</si>
  <si>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</si>
  <si>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</si>
  <si>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</si>
  <si>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</si>
  <si>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</si>
  <si>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</si>
  <si>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</si>
  <si>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</si>
  <si>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</si>
  <si>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</si>
  <si>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</si>
  <si>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</si>
  <si>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</si>
  <si>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</si>
  <si>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</si>
  <si>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</si>
  <si>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</si>
  <si>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</si>
  <si>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</si>
  <si>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</si>
  <si>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</si>
  <si>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</si>
  <si>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</si>
  <si>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</si>
  <si>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</si>
  <si>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</si>
  <si>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</si>
  <si>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</si>
  <si>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</si>
  <si>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</si>
  <si>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</si>
  <si>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</si>
  <si>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</si>
  <si>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</si>
  <si>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</si>
  <si>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</si>
  <si>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</si>
  <si>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</si>
  <si>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</si>
  <si>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</si>
  <si>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</si>
  <si>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</si>
  <si>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</si>
  <si>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</si>
  <si>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</si>
  <si>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</si>
  <si>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</si>
  <si>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</si>
  <si>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</si>
  <si>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</si>
  <si>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</si>
  <si>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</si>
  <si>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</si>
  <si>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</si>
  <si>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</si>
  <si>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</si>
  <si>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</si>
  <si>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</si>
  <si>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</si>
  <si>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</si>
  <si>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</si>
  <si>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</si>
  <si>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</si>
  <si>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</si>
  <si>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</si>
  <si>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</si>
  <si>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</si>
  <si>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</si>
  <si>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</si>
  <si>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</si>
  <si>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</si>
  <si>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</si>
  <si>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</si>
  <si>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</si>
  <si>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</si>
  <si>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</si>
  <si>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</si>
  <si>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</si>
  <si>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</si>
  <si>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</si>
  <si>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</si>
  <si>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</si>
  <si>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</si>
  <si>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</si>
  <si>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</si>
  <si>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</si>
  <si>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</si>
  <si>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</si>
  <si>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</si>
  <si>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</si>
  <si>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</si>
  <si>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</si>
  <si>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</si>
  <si>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</si>
  <si>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</si>
  <si>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</si>
  <si>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</si>
  <si>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</si>
  <si>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</si>
  <si>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</si>
  <si>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</si>
  <si>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</si>
  <si>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</si>
  <si>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</si>
  <si>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</si>
  <si>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</si>
  <si>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</si>
  <si>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</si>
  <si>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</si>
  <si>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</si>
  <si>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</si>
  <si>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</si>
  <si>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</si>
  <si>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</si>
  <si>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</si>
  <si>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</si>
  <si>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</si>
  <si>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</si>
  <si>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</si>
  <si>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</si>
  <si>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</si>
  <si>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</si>
  <si>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</si>
  <si>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</si>
  <si>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</si>
  <si>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</si>
  <si>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</si>
  <si>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</si>
  <si>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</si>
  <si>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</si>
  <si>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</si>
  <si>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</si>
  <si>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</si>
  <si>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</si>
  <si>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</si>
  <si>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</si>
  <si>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</si>
  <si>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</si>
  <si>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</si>
  <si>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</si>
  <si>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</si>
  <si>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</si>
  <si>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</si>
  <si>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</si>
  <si>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</si>
  <si>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</si>
  <si>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</si>
  <si>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</si>
  <si>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</si>
  <si>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</si>
  <si>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</si>
  <si>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</si>
  <si>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</si>
  <si>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</si>
  <si>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</si>
  <si>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</si>
  <si>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</si>
  <si>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</si>
  <si>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</si>
  <si>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</si>
  <si>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</si>
  <si>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</si>
  <si>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</si>
  <si>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</si>
  <si>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</si>
  <si>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</si>
  <si>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</si>
  <si>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</si>
  <si>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</si>
  <si>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</si>
  <si>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</si>
  <si>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</si>
  <si>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</si>
  <si>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</si>
  <si>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</si>
  <si>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</si>
  <si>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</si>
  <si>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</si>
  <si>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</si>
  <si>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</si>
  <si>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</si>
  <si>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</si>
  <si>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</si>
  <si>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</si>
  <si>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</si>
  <si>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</si>
  <si>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</si>
  <si>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</si>
  <si>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</si>
  <si>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</si>
  <si>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</si>
  <si>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</si>
  <si>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</si>
  <si>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</si>
  <si>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</si>
  <si>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</si>
  <si>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</si>
  <si>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</si>
  <si>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</si>
  <si>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</si>
  <si>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</si>
  <si>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</si>
  <si>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</si>
  <si>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</si>
  <si>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</si>
  <si>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</si>
  <si>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</si>
  <si>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</si>
  <si>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</si>
  <si>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</si>
  <si>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</si>
  <si>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</si>
  <si>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</si>
  <si>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</si>
  <si>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</si>
  <si>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</si>
  <si>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</si>
  <si>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</si>
  <si>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</si>
  <si>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</si>
  <si>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</si>
  <si>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</si>
  <si>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</si>
  <si>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</si>
  <si>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</si>
  <si>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</si>
  <si>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</si>
  <si>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</si>
  <si>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</si>
  <si>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</si>
  <si>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</si>
  <si>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</si>
  <si>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</si>
  <si>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</si>
  <si>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</si>
  <si>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</si>
  <si>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</si>
  <si>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</si>
  <si>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</si>
  <si>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</si>
  <si>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</si>
  <si>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</si>
  <si>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</si>
  <si>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</si>
  <si>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</si>
  <si>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</si>
  <si>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</si>
  <si>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</si>
  <si>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</si>
  <si>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</si>
  <si>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</si>
  <si>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</si>
  <si>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</si>
  <si>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</si>
  <si>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</si>
  <si>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</si>
  <si>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</si>
  <si>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</si>
  <si>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</si>
  <si>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</si>
  <si>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</si>
  <si>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</si>
  <si>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</si>
  <si>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</si>
  <si>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</si>
  <si>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</si>
  <si>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</si>
  <si>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</si>
  <si>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</si>
  <si>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</si>
  <si>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</si>
  <si>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</si>
  <si>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</si>
  <si>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</si>
  <si>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</si>
  <si>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</si>
  <si>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</si>
  <si>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</si>
  <si>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</si>
  <si>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</si>
  <si>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</si>
  <si>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</si>
  <si>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</si>
  <si>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</si>
  <si>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</si>
  <si>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</si>
  <si>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</si>
  <si>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</si>
  <si>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</si>
  <si>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</si>
  <si>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</si>
  <si>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</si>
  <si>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</si>
  <si>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</si>
  <si>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</si>
  <si>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</si>
  <si>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</si>
  <si>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</si>
  <si>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</si>
  <si>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</si>
  <si>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</si>
  <si>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</si>
  <si>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</si>
  <si>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</si>
  <si>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</si>
  <si>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</si>
  <si>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</si>
  <si>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</si>
  <si>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</si>
  <si>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</si>
  <si>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</si>
  <si>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</si>
  <si>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</si>
  <si>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</si>
  <si>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</si>
  <si>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</si>
  <si>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</si>
  <si>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</si>
  <si>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</si>
  <si>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</si>
  <si>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</si>
  <si>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</si>
  <si>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</si>
  <si>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</si>
  <si>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</si>
  <si>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</si>
  <si>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</si>
  <si>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</si>
  <si>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</si>
  <si>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</si>
  <si>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</si>
  <si>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</si>
  <si>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</si>
  <si>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</si>
  <si>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</si>
  <si>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</si>
  <si>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</si>
  <si>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</si>
  <si>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</si>
  <si>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</si>
  <si>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</si>
  <si>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</si>
  <si>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</si>
  <si>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</si>
  <si>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</si>
  <si>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</si>
  <si>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</si>
  <si>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</si>
  <si>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</si>
  <si>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</si>
  <si>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</si>
  <si>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</si>
  <si>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</si>
  <si>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</si>
  <si>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</si>
  <si>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</si>
  <si>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</si>
  <si>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</si>
  <si>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</si>
  <si>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</si>
  <si>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</si>
  <si>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</si>
  <si>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</si>
  <si>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</si>
  <si>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</si>
  <si>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</si>
  <si>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</si>
  <si>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</si>
  <si>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</si>
  <si>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</si>
  <si>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</si>
  <si>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</si>
  <si>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</si>
  <si>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</si>
  <si>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</si>
  <si>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</si>
  <si>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</si>
  <si>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</si>
  <si>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</si>
  <si>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</si>
  <si>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</si>
  <si>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</si>
  <si>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</si>
  <si>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</si>
  <si>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</si>
  <si>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</si>
  <si>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</si>
  <si>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</si>
  <si>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</si>
  <si>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</si>
  <si>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</si>
  <si>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</si>
  <si>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</si>
  <si>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</si>
  <si>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</si>
  <si>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</si>
  <si>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</si>
  <si>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</si>
  <si>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</si>
  <si>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</si>
  <si>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</si>
  <si>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</si>
  <si>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</si>
  <si>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</si>
  <si>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</si>
  <si>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</si>
  <si>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</si>
  <si>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</si>
  <si>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</si>
  <si>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</si>
  <si>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</si>
  <si>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</si>
  <si>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</si>
  <si>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</si>
  <si>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</si>
  <si>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</si>
  <si>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</si>
  <si>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</si>
  <si>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</si>
  <si>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</si>
  <si>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</si>
  <si>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</si>
  <si>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</si>
  <si>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</si>
  <si>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</si>
  <si>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</si>
  <si>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</si>
  <si>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</si>
  <si>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</si>
  <si>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</si>
  <si>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</si>
  <si>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</si>
  <si>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</si>
  <si>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</si>
  <si>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</si>
  <si>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</si>
  <si>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</si>
  <si>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</si>
  <si>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</si>
  <si>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</si>
  <si>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</si>
  <si>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</si>
  <si>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</si>
  <si>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</si>
  <si>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</si>
  <si>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</si>
  <si>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</si>
  <si>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</si>
  <si>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</si>
  <si>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</si>
  <si>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</si>
  <si>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</si>
  <si>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</si>
  <si>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</si>
  <si>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</si>
  <si>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</si>
  <si>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</si>
  <si>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</si>
  <si>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</si>
  <si>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</si>
  <si>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</si>
  <si>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</si>
  <si>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</si>
  <si>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</si>
  <si>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</si>
  <si>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</si>
  <si>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</si>
  <si>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</si>
  <si>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</si>
  <si>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</si>
  <si>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</si>
  <si>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</si>
  <si>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</si>
  <si>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</si>
  <si>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</si>
  <si>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</si>
  <si>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</si>
  <si>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</si>
  <si>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</si>
  <si>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</si>
  <si>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</si>
  <si>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</si>
  <si>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</si>
  <si>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</si>
  <si>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</si>
  <si>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</si>
  <si>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</si>
  <si>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</si>
  <si>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</si>
  <si>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</si>
  <si>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</si>
  <si>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</si>
  <si>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</si>
  <si>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</si>
  <si>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</si>
  <si>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</si>
  <si>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</si>
  <si>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</si>
  <si>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</si>
  <si>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</si>
  <si>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</si>
  <si>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</si>
  <si>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</si>
  <si>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</si>
  <si>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</si>
  <si>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</si>
  <si>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</si>
  <si>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</si>
  <si>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</si>
  <si>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</si>
  <si>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</si>
  <si>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</si>
  <si>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</si>
  <si>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</si>
  <si>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</si>
  <si>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</si>
  <si>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</si>
  <si>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</si>
  <si>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</si>
  <si>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</si>
  <si>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</si>
  <si>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</si>
  <si>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</si>
  <si>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</si>
  <si>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</si>
  <si>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</si>
  <si>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</si>
  <si>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</si>
  <si>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</si>
  <si>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</si>
  <si>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</si>
  <si>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</si>
  <si>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</si>
  <si>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</si>
  <si>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</si>
  <si>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</si>
  <si>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</si>
  <si>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</si>
  <si>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</si>
  <si>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</si>
  <si>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</si>
  <si>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</si>
  <si>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</si>
  <si>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</si>
  <si>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</si>
  <si>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</si>
  <si>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</si>
  <si>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</si>
  <si>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</si>
  <si>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</si>
  <si>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</si>
  <si>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</si>
  <si>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</si>
  <si>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</si>
  <si>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</si>
  <si>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</si>
  <si>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</si>
  <si>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</si>
  <si>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</si>
  <si>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</si>
  <si>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</si>
  <si>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</si>
  <si>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</si>
  <si>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</si>
  <si>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</si>
  <si>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</si>
  <si>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</si>
  <si>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</si>
  <si>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</si>
  <si>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</si>
  <si>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</si>
  <si>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</si>
  <si>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</si>
  <si>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</si>
  <si>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</si>
  <si>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</si>
  <si>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</si>
  <si>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</si>
  <si>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</si>
  <si>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</si>
  <si>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</si>
  <si>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</si>
  <si>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</si>
  <si>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</si>
  <si>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</si>
  <si>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</si>
  <si>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</si>
  <si>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</si>
  <si>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</si>
  <si>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</si>
  <si>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</si>
  <si>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</si>
  <si>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</si>
  <si>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</si>
  <si>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</si>
  <si>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</si>
  <si>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</si>
  <si>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</si>
  <si>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</si>
  <si>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</si>
  <si>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</si>
  <si>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</si>
  <si>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</si>
  <si>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</si>
  <si>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</si>
  <si>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</si>
  <si>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</si>
  <si>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</si>
  <si>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</si>
  <si>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</si>
  <si>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</si>
  <si>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</si>
  <si>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</si>
  <si>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</si>
  <si>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</si>
  <si>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</si>
  <si>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</si>
  <si>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</si>
  <si>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</si>
  <si>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</si>
  <si>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</si>
  <si>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</si>
  <si>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</si>
  <si>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</si>
  <si>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</si>
  <si>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</si>
  <si>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</si>
  <si>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</si>
  <si>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</si>
  <si>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</si>
  <si>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</si>
  <si>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</si>
  <si>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</si>
  <si>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</si>
  <si>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</si>
  <si>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</si>
  <si>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</si>
  <si>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</si>
  <si>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</si>
  <si>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</si>
  <si>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</si>
  <si>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</si>
  <si>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</si>
  <si>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</si>
  <si>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</si>
  <si>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</si>
  <si>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</si>
  <si>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</si>
  <si>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</si>
  <si>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</si>
  <si>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</si>
  <si>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</si>
  <si>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</si>
  <si>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</si>
  <si>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</si>
  <si>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</si>
  <si>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</si>
  <si>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</si>
  <si>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</si>
  <si>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</si>
  <si>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</si>
  <si>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</si>
  <si>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</si>
  <si>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</si>
  <si>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</si>
  <si>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</si>
  <si>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</si>
  <si>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</si>
  <si>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</si>
  <si>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</si>
  <si>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</si>
  <si>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</si>
  <si>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</si>
  <si>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</si>
  <si>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</si>
  <si>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</si>
  <si>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</si>
  <si>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</si>
  <si>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</si>
  <si>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</si>
  <si>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</si>
  <si>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</si>
  <si>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</si>
  <si>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</si>
  <si>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</si>
  <si>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</si>
  <si>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</si>
  <si>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</si>
  <si>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</si>
  <si>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</si>
  <si>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</si>
  <si>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</si>
  <si>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</si>
  <si>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</si>
  <si>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</si>
  <si>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</si>
  <si>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</si>
  <si>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</si>
  <si>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</si>
  <si>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</si>
  <si>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</si>
  <si>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</si>
  <si>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</si>
  <si>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</si>
  <si>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</si>
  <si>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</si>
  <si>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</si>
  <si>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</si>
  <si>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</si>
  <si>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</si>
  <si>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</si>
  <si>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</si>
  <si>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</si>
  <si>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</si>
  <si>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</si>
  <si>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</si>
  <si>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</si>
  <si>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</si>
  <si>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</si>
  <si>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</si>
  <si>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</si>
  <si>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</si>
  <si>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</si>
  <si>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</si>
  <si>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</si>
  <si>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</si>
  <si>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</si>
  <si>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</si>
  <si>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</si>
  <si>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</si>
  <si>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</si>
  <si>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</si>
  <si>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</si>
  <si>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</si>
  <si>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</si>
  <si>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</si>
  <si>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</si>
  <si>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</si>
  <si>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</si>
  <si>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</si>
  <si>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</si>
  <si>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</si>
  <si>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</si>
  <si>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</si>
  <si>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</si>
  <si>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</si>
  <si>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</si>
  <si>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</si>
  <si>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</si>
  <si>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</si>
  <si>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</si>
  <si>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</si>
  <si>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</si>
  <si>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</si>
  <si>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</si>
  <si>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</si>
  <si>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</si>
  <si>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</si>
  <si>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</si>
  <si>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</si>
  <si>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</si>
  <si>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</si>
  <si>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</si>
  <si>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</si>
  <si>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</si>
  <si>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</si>
  <si>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</si>
  <si>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</si>
  <si>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</si>
  <si>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</si>
  <si>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</si>
  <si>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</si>
  <si>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</si>
  <si>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</si>
  <si>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</si>
  <si>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</si>
  <si>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</si>
  <si>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</si>
  <si>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</si>
  <si>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</si>
  <si>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</si>
  <si>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</si>
  <si>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</si>
  <si>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</si>
  <si>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</si>
  <si>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</si>
  <si>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</si>
  <si>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</si>
  <si>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</si>
  <si>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</si>
  <si>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</si>
  <si>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</si>
  <si>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</si>
  <si>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</si>
  <si>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</si>
  <si>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</si>
  <si>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</si>
  <si>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</si>
  <si>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</si>
  <si>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</si>
  <si>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</si>
  <si>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</si>
  <si>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</si>
  <si>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</si>
  <si>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</si>
  <si>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</si>
  <si>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</si>
  <si>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</si>
  <si>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</si>
  <si>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</si>
  <si>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</si>
  <si>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</si>
  <si>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</si>
  <si>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</si>
  <si>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</si>
  <si>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</si>
  <si>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</si>
  <si>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</si>
  <si>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</si>
  <si>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</si>
  <si>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</si>
  <si>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</si>
  <si>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</si>
  <si>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</si>
  <si>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</si>
  <si>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</si>
  <si>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</si>
  <si>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</si>
  <si>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</si>
  <si>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</si>
  <si>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</si>
  <si>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</si>
  <si>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</si>
  <si>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</si>
  <si>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</si>
  <si>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</si>
  <si>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</si>
  <si>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</si>
  <si>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</si>
  <si>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</si>
  <si>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</si>
  <si>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</si>
  <si>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</si>
  <si>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</si>
  <si>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</si>
  <si>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</si>
  <si>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</si>
  <si>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</si>
  <si>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</si>
  <si>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</si>
  <si>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</si>
  <si>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</si>
  <si>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</si>
  <si>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</si>
  <si>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</si>
  <si>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</si>
  <si>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</si>
  <si>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</si>
  <si>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</si>
  <si>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</si>
  <si>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</si>
  <si>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</si>
  <si>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</si>
  <si>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</si>
  <si>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</si>
  <si>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</si>
  <si>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</si>
  <si>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</si>
  <si>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</si>
  <si>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</si>
  <si>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</si>
  <si>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</si>
  <si>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</si>
  <si>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</si>
  <si>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</si>
  <si>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</si>
  <si>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</si>
  <si>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</si>
  <si>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</si>
  <si>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</si>
  <si>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</si>
  <si>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</si>
  <si>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</si>
  <si>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</si>
  <si>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</si>
  <si>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</si>
  <si>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</si>
  <si>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</si>
  <si>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</si>
  <si>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</si>
  <si>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</si>
  <si>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</si>
  <si>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</si>
  <si>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</si>
  <si>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</si>
  <si>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</si>
  <si>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</si>
  <si>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</si>
  <si>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</si>
  <si>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</si>
  <si>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</si>
  <si>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</si>
  <si>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</si>
  <si>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</si>
  <si>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</si>
  <si>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</si>
  <si>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</si>
  <si>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</si>
  <si>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</si>
  <si>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</si>
  <si>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</si>
  <si>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</si>
  <si>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</si>
  <si>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</si>
  <si>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</si>
  <si>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</si>
  <si>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</si>
  <si>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</si>
  <si>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</si>
  <si>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</si>
  <si>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</si>
  <si>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</si>
  <si>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</si>
  <si>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</si>
  <si>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</si>
  <si>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</si>
  <si>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</si>
  <si>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</si>
  <si>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</si>
  <si>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</si>
  <si>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</si>
  <si>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</si>
  <si>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</si>
  <si>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</si>
  <si>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</si>
  <si>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</si>
  <si>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</si>
  <si>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</si>
  <si>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</si>
  <si>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</si>
  <si>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</si>
  <si>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</si>
  <si>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</si>
  <si>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</si>
  <si>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</si>
  <si>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</si>
  <si>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</si>
  <si>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</si>
  <si>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</si>
  <si>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</si>
  <si>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</si>
  <si>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</si>
  <si>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</si>
  <si>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</si>
  <si>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</si>
  <si>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</si>
  <si>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</si>
  <si>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</si>
  <si>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</si>
  <si>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</si>
  <si>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</si>
  <si>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</si>
  <si>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</si>
  <si>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</si>
  <si>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</si>
  <si>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</si>
  <si>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</si>
  <si>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</si>
  <si>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</si>
  <si>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</si>
  <si>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</si>
  <si>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</si>
  <si>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</si>
  <si>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</si>
  <si>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</si>
  <si>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</si>
  <si>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</si>
  <si>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</si>
  <si>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</si>
  <si>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</si>
  <si>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</si>
  <si>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</si>
  <si>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</si>
  <si>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</si>
  <si>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</si>
  <si>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</si>
  <si>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</si>
  <si>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</si>
  <si>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</si>
  <si>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</si>
  <si>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</si>
  <si>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</si>
  <si>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</si>
  <si>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</si>
  <si>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</si>
  <si>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</si>
  <si>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</si>
  <si>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</si>
  <si>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</si>
  <si>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</si>
  <si>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</si>
  <si>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</si>
  <si>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</si>
  <si>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</si>
  <si>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</si>
  <si>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</si>
  <si>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</si>
  <si>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</si>
  <si>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</si>
  <si>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</si>
  <si>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</si>
  <si>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</si>
  <si>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</si>
  <si>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</si>
  <si>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</si>
  <si>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</si>
  <si>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</si>
  <si>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</si>
  <si>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</si>
  <si>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</si>
  <si>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</si>
  <si>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</si>
  <si>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</si>
  <si>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</si>
  <si>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</si>
  <si>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</si>
  <si>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</si>
  <si>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</si>
  <si>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</si>
  <si>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</si>
  <si>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</si>
  <si>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</si>
  <si>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</si>
  <si>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</si>
  <si>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</si>
  <si>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</si>
  <si>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</si>
  <si>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</si>
  <si>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</si>
  <si>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</si>
  <si>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</si>
  <si>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</si>
  <si>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</si>
  <si>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</si>
  <si>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</si>
  <si>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</si>
  <si>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</si>
  <si>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</si>
  <si>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</si>
  <si>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</si>
  <si>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</si>
  <si>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</si>
  <si>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</si>
  <si>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</si>
  <si>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</si>
  <si>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</si>
  <si>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</si>
  <si>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</si>
  <si>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</si>
  <si>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</si>
  <si>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</si>
  <si>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</si>
  <si>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</si>
  <si>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</si>
  <si>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</si>
  <si>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</si>
  <si>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</si>
  <si>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</si>
  <si>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</si>
  <si>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</si>
  <si>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</si>
  <si>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</si>
  <si>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</si>
  <si>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</si>
  <si>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</si>
  <si>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</si>
  <si>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</si>
  <si>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</si>
  <si>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</si>
  <si>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</si>
  <si>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</si>
  <si>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</si>
  <si>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</si>
  <si>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</si>
  <si>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</si>
  <si>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</si>
  <si>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</si>
  <si>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</si>
  <si>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</si>
  <si>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</si>
  <si>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</si>
  <si>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</si>
  <si>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</si>
  <si>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</si>
  <si>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</si>
  <si>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</si>
  <si>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</si>
  <si>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</si>
  <si>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</si>
  <si>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</si>
  <si>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</si>
  <si>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</si>
  <si>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</si>
  <si>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</si>
  <si>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</si>
  <si>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</si>
  <si>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</si>
  <si>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</si>
  <si>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</si>
  <si>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</si>
  <si>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</si>
  <si>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</si>
  <si>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</si>
  <si>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</si>
  <si>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</si>
  <si>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</si>
  <si>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</si>
  <si>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</si>
  <si>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</si>
  <si>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</si>
  <si>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</si>
  <si>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</si>
  <si>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</si>
  <si>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</si>
  <si>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</si>
  <si>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</si>
  <si>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</si>
  <si>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</si>
  <si>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</si>
  <si>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</si>
  <si>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</si>
  <si>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</si>
  <si>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</si>
  <si>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</si>
  <si>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</si>
  <si>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</si>
  <si>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</si>
  <si>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</si>
  <si>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</si>
  <si>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</si>
  <si>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</si>
  <si>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</si>
  <si>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</si>
  <si>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</si>
  <si>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</si>
  <si>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</si>
  <si>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</si>
  <si>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</si>
  <si>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</si>
  <si>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</si>
  <si>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</si>
  <si>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</si>
  <si>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</si>
  <si>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</si>
  <si>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</si>
  <si>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</si>
  <si>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</si>
  <si>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</si>
  <si>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</si>
  <si>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</si>
  <si>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</si>
  <si>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</si>
  <si>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</si>
  <si>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</si>
  <si>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</si>
  <si>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</si>
  <si>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</si>
  <si>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</si>
  <si>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</si>
  <si>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</si>
  <si>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</si>
  <si>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</si>
  <si>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</si>
  <si>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</si>
  <si>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</si>
  <si>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</si>
  <si>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</si>
  <si>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</si>
  <si>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</si>
  <si>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</si>
  <si>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</si>
  <si>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</si>
  <si>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</si>
  <si>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</si>
  <si>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</si>
  <si>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</si>
  <si>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</si>
  <si>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</si>
  <si>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</si>
  <si>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</si>
  <si>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</si>
  <si>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</si>
  <si>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</si>
  <si>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</si>
  <si>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</si>
  <si>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</si>
  <si>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</si>
  <si>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</si>
  <si>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</si>
  <si>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</si>
  <si>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</si>
  <si>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</si>
  <si>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</si>
  <si>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</si>
  <si>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</si>
  <si>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</si>
  <si>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</si>
  <si>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</si>
  <si>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</si>
  <si>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</si>
  <si>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</si>
  <si>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</si>
  <si>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</si>
  <si>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</si>
  <si>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</si>
  <si>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</si>
  <si>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</si>
  <si>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</si>
  <si>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</si>
  <si>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</si>
  <si>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</si>
  <si>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</si>
  <si>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</si>
  <si>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</si>
  <si>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</si>
  <si>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</si>
  <si>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</si>
  <si>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</si>
  <si>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</si>
  <si>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</si>
  <si>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</si>
  <si>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</si>
  <si>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</si>
  <si>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</si>
  <si>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</si>
  <si>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</si>
  <si>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</si>
  <si>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</si>
  <si>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</si>
  <si>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</si>
  <si>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</si>
  <si>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</si>
  <si>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</si>
  <si>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</si>
  <si>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</si>
  <si>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</si>
  <si>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</si>
  <si>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</si>
  <si>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</si>
  <si>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</si>
  <si>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</si>
  <si>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</si>
  <si>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</si>
  <si>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</si>
  <si>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</si>
  <si>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</si>
  <si>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</si>
  <si>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</si>
  <si>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</si>
  <si>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</si>
  <si>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</si>
  <si>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</si>
  <si>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</si>
  <si>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</si>
  <si>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</si>
  <si>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</si>
  <si>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</si>
  <si>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</si>
  <si>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</si>
  <si>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</si>
  <si>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</si>
  <si>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</si>
  <si>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</si>
  <si>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</si>
  <si>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</si>
  <si>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</si>
  <si>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</si>
  <si>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</si>
  <si>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</si>
  <si>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</si>
  <si>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</si>
  <si>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</si>
  <si>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</si>
  <si>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</si>
  <si>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</si>
  <si>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</si>
  <si>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</si>
  <si>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</si>
  <si>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</si>
  <si>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</si>
  <si>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</si>
  <si>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</si>
  <si>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</si>
  <si>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</si>
  <si>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</si>
  <si>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</si>
  <si>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</si>
  <si>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</si>
  <si>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</si>
  <si>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</si>
  <si>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</si>
  <si>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</si>
  <si>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</si>
  <si>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</si>
  <si>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</si>
  <si>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</si>
  <si>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</si>
  <si>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</si>
  <si>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</si>
  <si>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</si>
  <si>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</si>
  <si>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</si>
  <si>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</si>
  <si>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</si>
  <si>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</si>
  <si>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</si>
  <si>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</si>
  <si>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</si>
  <si>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</si>
  <si>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</si>
  <si>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</si>
  <si>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</si>
  <si>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</si>
  <si>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</si>
  <si>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</si>
  <si>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</si>
  <si>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</si>
  <si>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</si>
  <si>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</si>
  <si>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</si>
  <si>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</si>
  <si>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</si>
  <si>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</si>
  <si>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</si>
  <si>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</si>
  <si>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</si>
  <si>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</si>
  <si>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</si>
  <si>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</si>
  <si>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</si>
  <si>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</si>
  <si>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</si>
  <si>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</si>
  <si>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</si>
  <si>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</si>
  <si>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</si>
  <si>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</si>
  <si>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</si>
  <si>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</si>
  <si>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</si>
  <si>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</si>
  <si>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</si>
  <si>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</si>
  <si>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</si>
  <si>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</si>
  <si>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</si>
  <si>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</si>
  <si>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</si>
  <si>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</si>
  <si>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</si>
  <si>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</si>
  <si>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</si>
  <si>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</si>
  <si>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</si>
  <si>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</si>
  <si>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</si>
  <si>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</si>
  <si>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</si>
  <si>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</si>
  <si>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</si>
  <si>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</si>
  <si>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</si>
  <si>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</si>
  <si>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</si>
  <si>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</si>
  <si>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</si>
  <si>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</si>
  <si>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</si>
  <si>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</si>
  <si>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</si>
  <si>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</si>
  <si>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</si>
  <si>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</si>
  <si>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</si>
  <si>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</si>
  <si>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</si>
  <si>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</si>
  <si>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</si>
  <si>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</si>
  <si>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</si>
  <si>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</si>
  <si>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</si>
  <si>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</si>
  <si>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</si>
  <si>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</si>
  <si>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</si>
  <si>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</si>
  <si>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</si>
  <si>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</si>
  <si>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</si>
  <si>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</si>
  <si>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</si>
  <si>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</si>
  <si>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</si>
  <si>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</si>
  <si>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</si>
  <si>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</si>
  <si>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</si>
  <si>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</si>
  <si>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</si>
  <si>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</si>
  <si>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</si>
  <si>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</si>
  <si>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</si>
  <si>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</si>
  <si>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</si>
  <si>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</si>
  <si>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</si>
  <si>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</si>
  <si>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</si>
  <si>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</si>
  <si>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</si>
  <si>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</si>
  <si>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</si>
  <si>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</si>
  <si>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</si>
  <si>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</si>
  <si>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</si>
  <si>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</si>
  <si>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</si>
  <si>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</si>
  <si>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</si>
  <si>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</si>
  <si>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</si>
  <si>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</si>
  <si>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</si>
  <si>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</si>
  <si>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</si>
  <si>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</si>
  <si>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</si>
  <si>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</si>
  <si>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</si>
  <si>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</si>
  <si>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</si>
  <si>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</si>
  <si>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</si>
  <si>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</si>
  <si>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</si>
  <si>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</si>
  <si>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</si>
  <si>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</si>
  <si>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</si>
  <si>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</si>
  <si>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</si>
  <si>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</si>
  <si>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</si>
  <si>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</si>
  <si>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</si>
  <si>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</si>
  <si>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</si>
  <si>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</si>
  <si>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</si>
  <si>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</si>
  <si>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</si>
  <si>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</si>
  <si>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</si>
  <si>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</si>
  <si>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</si>
  <si>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</si>
  <si>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</si>
  <si>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</si>
  <si>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</si>
  <si>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</si>
  <si>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</si>
  <si>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</si>
  <si>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</si>
  <si>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</si>
  <si>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</si>
  <si>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</si>
  <si>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</si>
  <si>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</si>
  <si>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</si>
  <si>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</si>
  <si>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</si>
  <si>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</si>
  <si>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</si>
  <si>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</si>
  <si>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</si>
  <si>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</si>
  <si>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</si>
  <si>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</si>
  <si>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</si>
  <si>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</si>
  <si>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</si>
  <si>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</si>
  <si>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</si>
  <si>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</si>
  <si>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</si>
  <si>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</si>
  <si>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</si>
  <si>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</si>
  <si>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</si>
  <si>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</si>
  <si>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</si>
  <si>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</si>
  <si>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</si>
  <si>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</si>
  <si>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</si>
  <si>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</si>
  <si>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</si>
  <si>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</si>
  <si>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</si>
  <si>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</si>
  <si>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</si>
  <si>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</si>
  <si>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</si>
  <si>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</si>
  <si>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</si>
  <si>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</si>
  <si>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</si>
  <si>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</si>
  <si>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</si>
  <si>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</si>
  <si>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</si>
  <si>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</si>
  <si>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</si>
  <si>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</si>
  <si>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</si>
  <si>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</si>
  <si>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</si>
  <si>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</si>
  <si>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</si>
  <si>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</si>
  <si>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</si>
  <si>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</si>
  <si>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</si>
  <si>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</si>
  <si>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</si>
  <si>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</si>
  <si>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</si>
  <si>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</si>
  <si>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</si>
  <si>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</si>
  <si>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</si>
  <si>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</si>
  <si>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</si>
  <si>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</si>
  <si>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</si>
  <si>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</si>
  <si>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</si>
  <si>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</si>
  <si>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</si>
  <si>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</si>
  <si>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</si>
  <si>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</si>
  <si>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</si>
  <si>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</si>
  <si>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</si>
  <si>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</si>
  <si>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</si>
  <si>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</si>
  <si>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</si>
  <si>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</si>
  <si>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</si>
  <si>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</si>
  <si>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</si>
  <si>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</si>
  <si>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</si>
  <si>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</si>
  <si>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</si>
  <si>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</si>
  <si>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</si>
  <si>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</si>
  <si>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</si>
  <si>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</si>
  <si>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</si>
  <si>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</si>
  <si>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</si>
  <si>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</si>
  <si>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</si>
  <si>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</si>
  <si>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</si>
  <si>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</si>
  <si>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</si>
  <si>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</si>
  <si>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</si>
  <si>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</si>
  <si>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</si>
  <si>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</si>
  <si>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</si>
  <si>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</si>
  <si>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</si>
  <si>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</si>
  <si>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</si>
  <si>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</si>
  <si>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</si>
  <si>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</si>
  <si>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</si>
  <si>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</si>
  <si>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</si>
  <si>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</si>
  <si>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</si>
  <si>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</si>
  <si>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</si>
  <si>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</si>
  <si>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</si>
  <si>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</si>
  <si>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</si>
  <si>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</si>
  <si>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</si>
  <si>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</si>
  <si>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</si>
  <si>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</si>
  <si>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</si>
  <si>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</si>
  <si>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</si>
  <si>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</si>
  <si>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</si>
  <si>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</si>
  <si>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</si>
  <si>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</si>
  <si>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</si>
  <si>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</si>
  <si>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</si>
  <si>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</si>
  <si>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</si>
  <si>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</si>
  <si>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</si>
  <si>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</si>
  <si>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</si>
  <si>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</si>
  <si>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</si>
  <si>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</si>
  <si>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</si>
  <si>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</si>
  <si>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</si>
  <si>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</si>
  <si>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</si>
  <si>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</si>
  <si>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</si>
  <si>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</si>
  <si>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</si>
  <si>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</si>
  <si>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</si>
  <si>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</si>
  <si>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</si>
  <si>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</si>
  <si>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</si>
  <si>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</si>
  <si>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</si>
  <si>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</si>
  <si>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</si>
  <si>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</si>
  <si>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</si>
  <si>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</si>
  <si>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</si>
  <si>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</si>
  <si>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</si>
  <si>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</si>
  <si>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</si>
  <si>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</si>
  <si>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</si>
  <si>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</si>
  <si>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</si>
  <si>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</si>
  <si>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</si>
  <si>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</si>
  <si>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</si>
  <si>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</si>
  <si>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</si>
  <si>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</si>
  <si>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</si>
  <si>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</si>
  <si>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</si>
  <si>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</si>
  <si>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</si>
  <si>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</si>
  <si>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</si>
  <si>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</si>
  <si>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</si>
  <si>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</si>
  <si>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</si>
  <si>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</si>
  <si>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</si>
  <si>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</si>
  <si>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</si>
  <si>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</si>
  <si>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</si>
  <si>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</si>
  <si>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</si>
  <si>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</si>
  <si>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</si>
  <si>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</si>
  <si>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</si>
  <si>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</si>
  <si>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</si>
  <si>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</si>
  <si>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</si>
  <si>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</si>
  <si>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</si>
  <si>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</si>
  <si>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</si>
  <si>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</si>
  <si>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</si>
  <si>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</si>
  <si>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</si>
  <si>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</si>
  <si>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</si>
  <si>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</si>
  <si>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</si>
  <si>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</si>
  <si>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</si>
  <si>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</si>
  <si>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</si>
  <si>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</si>
  <si>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</si>
  <si>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</si>
  <si>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</si>
  <si>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</si>
  <si>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</si>
  <si>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</si>
  <si>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</si>
  <si>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</si>
  <si>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</si>
  <si>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</si>
  <si>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</si>
  <si>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</si>
  <si>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</si>
  <si>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</si>
  <si>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</si>
  <si>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</si>
  <si>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</si>
  <si>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</si>
  <si>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</si>
  <si>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</si>
  <si>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</si>
  <si>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</si>
  <si>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</si>
  <si>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</si>
  <si>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</si>
  <si>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</si>
  <si>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</si>
  <si>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</si>
  <si>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</si>
  <si>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</si>
  <si>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</si>
  <si>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</si>
  <si>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</si>
  <si>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</si>
  <si>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</si>
  <si>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</si>
  <si>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</si>
  <si>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</si>
  <si>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</si>
  <si>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</si>
  <si>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</si>
  <si>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</si>
  <si>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</si>
  <si>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</si>
  <si>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</si>
  <si>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</si>
  <si>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</si>
  <si>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</si>
  <si>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</si>
  <si>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</si>
  <si>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</si>
  <si>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</si>
  <si>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</si>
  <si>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</si>
  <si>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</si>
  <si>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</si>
  <si>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</si>
  <si>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</si>
  <si>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</si>
  <si>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</si>
  <si>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</si>
  <si>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</si>
  <si>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</si>
  <si>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</si>
  <si>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</si>
  <si>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</si>
  <si>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</si>
  <si>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</si>
  <si>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</si>
  <si>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</si>
  <si>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</si>
  <si>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</si>
  <si>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</si>
  <si>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</si>
  <si>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</si>
  <si>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</si>
  <si>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</si>
  <si>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</si>
  <si>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</si>
  <si>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</si>
  <si>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</si>
  <si>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</si>
  <si>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</si>
  <si>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</si>
  <si>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</si>
  <si>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</si>
  <si>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</si>
  <si>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</si>
  <si>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</si>
  <si>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</si>
  <si>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</si>
  <si>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</si>
  <si>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</si>
  <si>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</si>
  <si>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</si>
  <si>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</si>
  <si>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</si>
  <si>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</si>
  <si>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</si>
  <si>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</si>
  <si>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</si>
  <si>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</si>
  <si>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</si>
  <si>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</si>
  <si>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</si>
  <si>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</si>
  <si>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</si>
  <si>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</si>
  <si>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</si>
  <si>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</si>
  <si>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</si>
  <si>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</si>
  <si>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</si>
  <si>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</si>
  <si>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</si>
  <si>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</si>
  <si>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</si>
  <si>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</si>
  <si>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</si>
  <si>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</si>
  <si>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</si>
  <si>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</si>
  <si>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</si>
  <si>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</si>
  <si>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</si>
  <si>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</si>
  <si>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</si>
  <si>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</si>
  <si>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</si>
  <si>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</si>
  <si>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</si>
  <si>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</si>
  <si>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</si>
  <si>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</si>
  <si>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</si>
  <si>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</si>
  <si>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</si>
  <si>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</si>
  <si>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</si>
  <si>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</si>
  <si>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</si>
  <si>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</si>
  <si>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</si>
  <si>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</si>
  <si>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</si>
  <si>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</si>
  <si>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</si>
  <si>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</si>
  <si>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</si>
  <si>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</si>
  <si>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</si>
  <si>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</si>
  <si>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</si>
  <si>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</si>
  <si>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</si>
  <si>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</si>
  <si>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</si>
  <si>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</si>
  <si>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</si>
  <si>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</si>
  <si>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</si>
  <si>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</si>
  <si>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</si>
  <si>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</si>
  <si>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</si>
  <si>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</si>
  <si>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</si>
  <si>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</si>
  <si>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</si>
  <si>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</si>
  <si>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</si>
  <si>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</si>
  <si>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</si>
  <si>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</si>
  <si>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</si>
  <si>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</si>
  <si>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</si>
  <si>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</si>
  <si>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</si>
  <si>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</si>
  <si>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</si>
  <si>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</si>
  <si>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</si>
  <si>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</si>
  <si>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</si>
  <si>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</si>
  <si>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</si>
  <si>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</si>
  <si>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</si>
  <si>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</si>
  <si>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</si>
  <si>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</si>
  <si>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</si>
  <si>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</si>
  <si>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</si>
  <si>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</si>
  <si>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</si>
  <si>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</si>
  <si>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</si>
  <si>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</si>
  <si>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</si>
  <si>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</si>
  <si>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</si>
  <si>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</si>
  <si>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</si>
  <si>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</si>
  <si>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</si>
  <si>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</si>
  <si>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</si>
  <si>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</si>
  <si>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</si>
  <si>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</si>
  <si>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</si>
  <si>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</si>
  <si>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</si>
  <si>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</si>
  <si>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</si>
  <si>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</si>
  <si>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</si>
  <si>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</si>
  <si>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</si>
  <si>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</si>
  <si>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</si>
  <si>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</si>
  <si>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</si>
  <si>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</si>
  <si>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</si>
  <si>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</si>
  <si>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</si>
  <si>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</si>
  <si>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</si>
  <si>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</si>
  <si>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</si>
  <si>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</si>
  <si>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</si>
  <si>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</si>
  <si>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</si>
  <si>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</si>
  <si>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</si>
  <si>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</si>
  <si>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</si>
  <si>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</si>
  <si>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</si>
  <si>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</si>
  <si>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</si>
  <si>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</si>
  <si>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</si>
  <si>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</si>
  <si>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</si>
  <si>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</si>
  <si>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</si>
  <si>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</si>
  <si>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</si>
  <si>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</si>
  <si>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</si>
  <si>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</si>
  <si>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</si>
  <si>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</si>
  <si>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</si>
  <si>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</si>
  <si>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</si>
  <si>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</si>
  <si>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</si>
  <si>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</si>
  <si>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</si>
  <si>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</si>
  <si>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</si>
  <si>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</si>
  <si>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</si>
  <si>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</si>
  <si>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</si>
  <si>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</si>
  <si>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</si>
  <si>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</si>
  <si>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</si>
  <si>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</si>
  <si>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</si>
  <si>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</si>
  <si>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</si>
  <si>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</si>
  <si>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</si>
  <si>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</si>
  <si>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</si>
  <si>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</si>
  <si>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</si>
  <si>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</si>
  <si>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</si>
  <si>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</si>
  <si>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</si>
  <si>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</si>
  <si>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</si>
  <si>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</si>
  <si>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</si>
  <si>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</si>
  <si>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</si>
  <si>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</si>
  <si>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</si>
  <si>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</si>
  <si>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</si>
  <si>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</si>
  <si>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</si>
  <si>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</si>
  <si>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</si>
  <si>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</si>
  <si>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</si>
  <si>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</si>
  <si>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</si>
  <si>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</si>
  <si>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</si>
  <si>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</si>
  <si>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</si>
  <si>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</si>
  <si>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</si>
  <si>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</si>
  <si>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</si>
  <si>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</si>
  <si>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</si>
  <si>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</si>
  <si>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</si>
  <si>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</si>
  <si>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</si>
  <si>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</si>
  <si>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</si>
  <si>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</si>
  <si>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</si>
  <si>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</si>
  <si>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</si>
  <si>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</si>
  <si>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</si>
  <si>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</si>
  <si>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</si>
  <si>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</si>
  <si>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</si>
  <si>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</si>
  <si>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</si>
  <si>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</si>
  <si>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</si>
  <si>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</si>
  <si>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</si>
  <si>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</si>
  <si>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</si>
  <si>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</si>
  <si>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</si>
  <si>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</si>
  <si>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</si>
  <si>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</si>
  <si>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</si>
  <si>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</si>
  <si>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</si>
  <si>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</si>
  <si>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</si>
  <si>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</si>
  <si>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</si>
  <si>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</si>
  <si>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</si>
  <si>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</si>
  <si>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</si>
  <si>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</si>
  <si>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</si>
  <si>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</si>
  <si>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</si>
  <si>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</si>
  <si>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</si>
  <si>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</si>
  <si>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</si>
  <si>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</si>
  <si>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</si>
  <si>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</si>
  <si>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</si>
  <si>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</si>
  <si>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</si>
  <si>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</si>
  <si>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</si>
  <si>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</si>
  <si>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</si>
  <si>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</si>
  <si>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</si>
  <si>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</si>
  <si>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</si>
  <si>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</si>
  <si>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</si>
  <si>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</si>
  <si>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</si>
  <si>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</si>
  <si>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</si>
  <si>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</si>
  <si>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</si>
  <si>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</si>
  <si>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</si>
  <si>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</si>
  <si>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</si>
  <si>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</si>
  <si>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</si>
  <si>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</si>
  <si>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</si>
  <si>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</si>
  <si>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</si>
  <si>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</si>
  <si>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</si>
  <si>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</si>
  <si>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</si>
  <si>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</si>
  <si>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</si>
  <si>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</si>
  <si>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</si>
  <si>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</si>
  <si>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</si>
  <si>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</si>
  <si>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</si>
  <si>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</si>
  <si>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</si>
  <si>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</si>
  <si>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</si>
  <si>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</si>
  <si>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</si>
  <si>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</si>
  <si>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</si>
  <si>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</si>
  <si>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</si>
  <si>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</si>
  <si>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</si>
  <si>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</si>
  <si>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</si>
  <si>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</si>
  <si>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</si>
  <si>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</si>
  <si>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</si>
  <si>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</si>
  <si>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</si>
  <si>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</si>
  <si>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</si>
  <si>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</si>
  <si>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</si>
  <si>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</si>
  <si>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</si>
  <si>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</si>
  <si>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</si>
  <si>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</si>
  <si>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</si>
  <si>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</si>
  <si>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</si>
  <si>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</si>
  <si>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</si>
  <si>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</si>
  <si>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</si>
  <si>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</si>
  <si>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</si>
  <si>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</si>
  <si>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</si>
  <si>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</si>
  <si>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</si>
  <si>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</si>
  <si>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</si>
  <si>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</si>
  <si>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</si>
  <si>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</si>
  <si>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</si>
  <si>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</si>
  <si>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</si>
  <si>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</si>
  <si>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</si>
  <si>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</si>
  <si>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</si>
  <si>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</si>
  <si>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</si>
  <si>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</si>
  <si>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</si>
  <si>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</si>
  <si>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</si>
  <si>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</si>
  <si>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</si>
  <si>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</si>
  <si>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</si>
  <si>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</si>
  <si>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</si>
  <si>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</si>
  <si>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</si>
  <si>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</si>
  <si>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</si>
  <si>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</si>
  <si>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</si>
  <si>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</si>
  <si>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</si>
  <si>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</si>
  <si>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</si>
  <si>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</si>
  <si>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</si>
  <si>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</si>
  <si>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</si>
  <si>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</si>
  <si>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</si>
  <si>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</si>
  <si>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</si>
  <si>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</si>
  <si>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</si>
  <si>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</si>
  <si>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</si>
  <si>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</si>
  <si>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</si>
  <si>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</si>
  <si>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</si>
  <si>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</si>
  <si>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</si>
  <si>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</si>
  <si>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</si>
  <si>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</si>
  <si>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</si>
  <si>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</si>
  <si>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</si>
  <si>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</si>
  <si>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</si>
  <si>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</si>
  <si>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</si>
  <si>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</si>
  <si>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</si>
  <si>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</si>
  <si>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</si>
  <si>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</si>
  <si>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</si>
  <si>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</si>
  <si>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</si>
  <si>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</si>
  <si>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</si>
  <si>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</si>
  <si>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</si>
  <si>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</si>
  <si>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</si>
  <si>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</si>
  <si>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</si>
  <si>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</si>
  <si>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</si>
  <si>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</si>
  <si>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</si>
  <si>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</si>
  <si>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</si>
  <si>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</si>
  <si>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</si>
  <si>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</si>
  <si>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</si>
  <si>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</si>
  <si>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</si>
  <si>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</si>
  <si>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</si>
  <si>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</si>
  <si>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</si>
  <si>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</si>
  <si>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</si>
  <si>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</si>
  <si>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</si>
  <si>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</si>
  <si>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</si>
  <si>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</si>
  <si>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</si>
  <si>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</si>
  <si>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</si>
  <si>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</si>
  <si>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</si>
  <si>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</si>
  <si>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</si>
  <si>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</si>
  <si>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</si>
  <si>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</si>
  <si>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</si>
  <si>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</si>
  <si>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</si>
  <si>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</si>
  <si>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</si>
  <si>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</si>
  <si>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</si>
  <si>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</si>
  <si>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</si>
  <si>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</si>
  <si>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</si>
  <si>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</si>
  <si>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</si>
  <si>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</si>
  <si>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</si>
  <si>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</si>
  <si>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</si>
  <si>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</si>
  <si>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</si>
  <si>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</si>
  <si>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</si>
  <si>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</si>
  <si>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</si>
  <si>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</si>
  <si>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</si>
  <si>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</si>
  <si>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</si>
  <si>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</si>
  <si>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</si>
  <si>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</si>
  <si>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</si>
  <si>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</si>
  <si>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</si>
  <si>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</si>
  <si>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</si>
  <si>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</si>
  <si>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</si>
  <si>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</si>
  <si>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</si>
  <si>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</si>
  <si>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</si>
  <si>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</si>
  <si>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</si>
  <si>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</si>
  <si>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</si>
  <si>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</si>
  <si>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</si>
  <si>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</si>
  <si>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</si>
  <si>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</si>
  <si>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</si>
  <si>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</si>
  <si>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</si>
  <si>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</si>
  <si>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</si>
  <si>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</si>
  <si>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</si>
  <si>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</si>
  <si>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</si>
  <si>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</si>
  <si>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</si>
  <si>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</si>
  <si>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</si>
  <si>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</si>
  <si>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</si>
  <si>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</si>
  <si>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</si>
  <si>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</si>
  <si>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</si>
  <si>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</si>
  <si>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</si>
  <si>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</si>
  <si>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</si>
  <si>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</si>
  <si>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</si>
  <si>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</si>
  <si>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</si>
  <si>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</si>
  <si>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</si>
  <si>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</si>
  <si>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</si>
  <si>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</si>
  <si>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</si>
  <si>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</si>
  <si>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</si>
  <si>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</si>
  <si>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</si>
  <si>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</si>
  <si>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</si>
  <si>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</si>
  <si>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</si>
  <si>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</si>
  <si>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</si>
  <si>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</si>
  <si>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</si>
  <si>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</si>
  <si>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</si>
  <si>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</si>
  <si>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</si>
  <si>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</si>
  <si>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</si>
  <si>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</si>
  <si>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</si>
  <si>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</si>
  <si>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</si>
  <si>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</si>
  <si>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</si>
  <si>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</si>
  <si>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</si>
  <si>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</si>
  <si>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</si>
  <si>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</si>
  <si>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</si>
  <si>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</si>
  <si>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</si>
  <si>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</si>
  <si>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</si>
  <si>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</si>
  <si>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</si>
  <si>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</si>
  <si>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</si>
  <si>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</si>
  <si>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</si>
  <si>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</si>
  <si>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</si>
  <si>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</si>
  <si>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</si>
  <si>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</si>
  <si>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</si>
  <si>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</si>
  <si>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</si>
  <si>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</si>
  <si>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</si>
  <si>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</si>
  <si>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</si>
  <si>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</si>
  <si>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</si>
  <si>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</si>
  <si>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</si>
  <si>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</si>
  <si>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</si>
  <si>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</si>
  <si>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</si>
  <si>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</si>
  <si>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</si>
  <si>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</si>
  <si>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</si>
  <si>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</si>
  <si>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</si>
  <si>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</si>
  <si>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</si>
  <si>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</si>
  <si>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</si>
  <si>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</si>
  <si>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</si>
  <si>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</si>
  <si>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</si>
  <si>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</si>
  <si>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</si>
  <si>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</si>
  <si>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</si>
  <si>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</si>
  <si>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</si>
  <si>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</si>
  <si>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</si>
  <si>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</si>
  <si>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</si>
  <si>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</si>
  <si>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</si>
  <si>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</si>
  <si>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</si>
  <si>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</si>
  <si>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</si>
  <si>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</si>
  <si>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</si>
  <si>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</si>
  <si>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</si>
  <si>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</si>
  <si>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</si>
  <si>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</si>
  <si>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</si>
  <si>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</si>
  <si>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</si>
  <si>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</si>
  <si>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</si>
  <si>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</si>
  <si>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</si>
  <si>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</si>
  <si>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</si>
  <si>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</si>
  <si>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</si>
  <si>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</si>
  <si>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</si>
  <si>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</si>
  <si>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</si>
  <si>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</si>
  <si>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</si>
  <si>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</si>
  <si>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</si>
  <si>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</si>
  <si>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</si>
  <si>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</si>
  <si>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</si>
  <si>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</si>
  <si>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</si>
  <si>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</si>
  <si>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</si>
  <si>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</si>
  <si>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</si>
  <si>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</si>
  <si>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</si>
  <si>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</si>
  <si>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</si>
  <si>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</si>
  <si>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</si>
  <si>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</si>
  <si>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</si>
  <si>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</si>
  <si>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</si>
  <si>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</si>
  <si>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</si>
  <si>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</si>
  <si>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</si>
  <si>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</si>
  <si>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</si>
  <si>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</si>
  <si>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</si>
  <si>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</si>
  <si>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</si>
  <si>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</si>
  <si>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</si>
  <si>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</si>
  <si>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</si>
  <si>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</si>
  <si>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</si>
  <si>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</si>
  <si>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</si>
  <si>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</si>
  <si>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</si>
  <si>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</si>
  <si>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</si>
  <si>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</si>
  <si>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</si>
  <si>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</si>
  <si>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</si>
  <si>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</si>
  <si>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</si>
  <si>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</si>
  <si>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</si>
  <si>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</si>
  <si>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</si>
  <si>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</si>
  <si>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</si>
  <si>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</si>
  <si>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</si>
  <si>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</si>
  <si>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</si>
  <si>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</si>
  <si>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</si>
  <si>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</si>
  <si>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</si>
  <si>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</si>
  <si>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</si>
  <si>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</si>
  <si>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</si>
  <si>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</si>
  <si>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</si>
  <si>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</si>
  <si>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</si>
  <si>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</si>
  <si>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</si>
  <si>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</si>
  <si>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</si>
  <si>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</si>
  <si>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</si>
  <si>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</si>
  <si>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</si>
  <si>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</si>
  <si>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</si>
  <si>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</si>
  <si>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</si>
  <si>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</si>
  <si>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</si>
  <si>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</si>
  <si>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</si>
  <si>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</si>
  <si>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</si>
  <si>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</si>
  <si>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</si>
  <si>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</si>
  <si>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</si>
  <si>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</si>
  <si>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</si>
  <si>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</si>
  <si>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</si>
  <si>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</si>
  <si>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</si>
  <si>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</si>
  <si>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</si>
  <si>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</si>
  <si>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</si>
  <si>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</si>
  <si>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</si>
  <si>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</si>
  <si>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</si>
  <si>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</si>
  <si>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</si>
  <si>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</si>
  <si>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</si>
  <si>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</si>
  <si>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</si>
  <si>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</si>
  <si>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</si>
  <si>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</si>
  <si>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</si>
  <si>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</si>
  <si>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</si>
  <si>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</si>
  <si>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</si>
  <si>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</si>
  <si>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</si>
  <si>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</si>
  <si>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</si>
  <si>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</si>
  <si>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</si>
  <si>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</si>
  <si>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</si>
  <si>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</si>
  <si>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</si>
  <si>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</si>
  <si>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</si>
  <si>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</si>
  <si>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</si>
  <si>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</si>
  <si>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</si>
  <si>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</si>
  <si>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</si>
  <si>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</si>
  <si>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</si>
  <si>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</si>
  <si>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</si>
  <si>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</si>
  <si>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</si>
  <si>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</si>
  <si>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</si>
  <si>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</si>
  <si>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</si>
  <si>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</si>
  <si>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</si>
  <si>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</si>
  <si>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</si>
  <si>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</si>
  <si>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</si>
  <si>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</si>
  <si>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</si>
  <si>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</si>
  <si>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</si>
  <si>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</si>
  <si>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</si>
  <si>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</si>
  <si>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</si>
  <si>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</si>
  <si>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</si>
  <si>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</si>
  <si>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</si>
  <si>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</si>
  <si>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</si>
  <si>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</si>
  <si>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</si>
  <si>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</si>
  <si>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</si>
  <si>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</si>
  <si>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</si>
  <si>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</si>
  <si>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</si>
  <si>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</si>
  <si>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</si>
  <si>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</si>
  <si>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</si>
  <si>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</si>
  <si>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</si>
  <si>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</si>
  <si>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</si>
  <si>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</si>
  <si>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</si>
  <si>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</si>
  <si>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</si>
  <si>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</si>
  <si>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</si>
  <si>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</si>
  <si>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</si>
  <si>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</si>
  <si>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</si>
  <si>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</si>
  <si>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</si>
  <si>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</si>
  <si>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</si>
  <si>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</si>
  <si>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</si>
  <si>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</si>
  <si>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</si>
  <si>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</si>
  <si>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</si>
  <si>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</si>
  <si>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</si>
  <si>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</si>
  <si>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</si>
  <si>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</si>
  <si>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</si>
  <si>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</si>
  <si>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</si>
  <si>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</si>
  <si>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</si>
  <si>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</si>
  <si>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</si>
  <si>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</si>
  <si>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</si>
  <si>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</si>
  <si>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</si>
  <si>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</si>
  <si>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</si>
  <si>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</si>
  <si>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</si>
  <si>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</si>
  <si>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</si>
  <si>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</si>
  <si>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</si>
  <si>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</si>
  <si>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</si>
  <si>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</si>
  <si>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</si>
  <si>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</si>
  <si>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</si>
  <si>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</si>
  <si>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</si>
  <si>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</si>
  <si>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</si>
  <si>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</si>
  <si>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</si>
  <si>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</si>
  <si>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</si>
  <si>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</si>
  <si>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</si>
  <si>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</si>
  <si>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</si>
  <si>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</si>
  <si>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</si>
  <si>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</si>
  <si>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</si>
  <si>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</si>
  <si>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</si>
  <si>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</si>
  <si>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</si>
  <si>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</si>
  <si>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</si>
  <si>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</si>
  <si>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</si>
  <si>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</si>
  <si>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</si>
  <si>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</si>
  <si>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</si>
  <si>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</si>
  <si>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</si>
  <si>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</si>
  <si>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</si>
  <si>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</si>
  <si>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</si>
  <si>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</si>
  <si>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</si>
  <si>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</si>
  <si>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</si>
  <si>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</si>
  <si>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</si>
  <si>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</si>
  <si>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</si>
  <si>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</si>
  <si>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</si>
  <si>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</si>
  <si>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</si>
  <si>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</si>
  <si>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</si>
  <si>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</si>
  <si>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</si>
  <si>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</si>
  <si>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</si>
  <si>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</si>
  <si>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</si>
  <si>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</si>
  <si>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</si>
  <si>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</si>
  <si>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</si>
  <si>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</si>
  <si>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</si>
  <si>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</si>
  <si>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</si>
  <si>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</si>
  <si>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</si>
  <si>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</si>
  <si>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</si>
  <si>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</si>
  <si>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</si>
  <si>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</si>
  <si>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</si>
  <si>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</si>
  <si>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</si>
  <si>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</si>
  <si>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</si>
  <si>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</si>
  <si>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</si>
  <si>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</si>
  <si>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</si>
  <si>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</si>
  <si>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</si>
  <si>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</si>
  <si>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</si>
  <si>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</si>
  <si>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</si>
  <si>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</si>
  <si>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</si>
  <si>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</si>
  <si>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</si>
  <si>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</si>
  <si>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</si>
  <si>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</si>
  <si>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</si>
  <si>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</si>
  <si>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</si>
  <si>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</si>
  <si>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</si>
  <si>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</si>
  <si>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</si>
  <si>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</si>
  <si>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</si>
  <si>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</si>
  <si>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</si>
  <si>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</si>
  <si>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</si>
  <si>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</si>
  <si>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</si>
  <si>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</si>
  <si>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</si>
  <si>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</si>
  <si>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</si>
  <si>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</si>
  <si>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</si>
  <si>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</si>
  <si>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</si>
  <si>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</si>
  <si>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</si>
  <si>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</si>
  <si>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</si>
  <si>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</si>
  <si>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</si>
  <si>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</si>
  <si>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</si>
  <si>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</si>
  <si>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</si>
  <si>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</si>
  <si>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</si>
  <si>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</si>
  <si>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</si>
  <si>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</si>
  <si>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</si>
  <si>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</si>
  <si>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</si>
  <si>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</si>
  <si>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</si>
  <si>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</si>
  <si>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</si>
  <si>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</si>
  <si>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</si>
  <si>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</si>
  <si>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</si>
  <si>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</si>
  <si>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</si>
  <si>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</si>
  <si>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</si>
  <si>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</si>
  <si>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</si>
  <si>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</si>
  <si>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</si>
  <si>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</si>
  <si>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</si>
  <si>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</si>
  <si>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</si>
  <si>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</si>
  <si>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</si>
  <si>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</si>
  <si>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</si>
  <si>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</si>
  <si>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</si>
  <si>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</si>
  <si>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</si>
  <si>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</si>
  <si>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</si>
  <si>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</si>
  <si>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</si>
  <si>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</si>
  <si>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</si>
  <si>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</si>
  <si>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</si>
  <si>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</si>
  <si>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</si>
  <si>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</si>
  <si>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</si>
  <si>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</si>
  <si>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</si>
  <si>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</si>
  <si>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</si>
  <si>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</si>
  <si>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</si>
  <si>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</si>
  <si>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</si>
  <si>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</si>
  <si>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</si>
  <si>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</si>
  <si>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</si>
  <si>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</si>
  <si>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</si>
  <si>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</si>
  <si>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</si>
  <si>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</si>
  <si>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</si>
  <si>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</si>
  <si>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</si>
  <si>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</si>
  <si>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</si>
  <si>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</si>
  <si>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</si>
  <si>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</si>
  <si>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</si>
  <si>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</si>
  <si>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</si>
  <si>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</si>
  <si>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</si>
  <si>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</si>
  <si>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</si>
  <si>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</si>
  <si>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</si>
  <si>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</si>
  <si>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</si>
  <si>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</si>
  <si>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</si>
  <si>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</si>
  <si>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</si>
  <si>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</si>
  <si>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</si>
  <si>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</si>
  <si>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</si>
  <si>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</si>
  <si>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</si>
  <si>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</si>
  <si>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</si>
  <si>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</si>
  <si>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</si>
  <si>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</si>
  <si>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</si>
  <si>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</si>
  <si>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</si>
  <si>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</si>
  <si>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</si>
  <si>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</si>
  <si>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</si>
  <si>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</si>
  <si>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</si>
  <si>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</si>
  <si>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</si>
  <si>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</si>
  <si>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</si>
  <si>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</si>
  <si>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</si>
  <si>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</si>
  <si>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</si>
  <si>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</si>
  <si>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</si>
  <si>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</si>
  <si>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</si>
  <si>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</si>
  <si>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</si>
  <si>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</si>
  <si>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</si>
  <si>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</si>
  <si>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</si>
  <si>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</si>
  <si>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</si>
  <si>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</si>
  <si>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</si>
  <si>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</si>
  <si>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</si>
  <si>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</si>
  <si>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</si>
  <si>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</si>
  <si>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</si>
  <si>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</si>
  <si>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</si>
  <si>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</si>
  <si>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</si>
  <si>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</si>
  <si>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</si>
  <si>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</si>
  <si>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</si>
  <si>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</si>
  <si>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</si>
  <si>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</si>
  <si>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</si>
  <si>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</si>
  <si>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</si>
  <si>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</si>
  <si>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</si>
  <si>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</si>
  <si>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</si>
  <si>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</si>
  <si>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</si>
  <si>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</si>
  <si>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</si>
  <si>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</si>
  <si>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</si>
  <si>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</si>
  <si>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</si>
  <si>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</si>
  <si>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</si>
  <si>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</si>
  <si>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</si>
  <si>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</si>
  <si>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</si>
  <si>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</si>
  <si>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</si>
  <si>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</si>
  <si>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</si>
  <si>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</si>
  <si>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</si>
  <si>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</si>
  <si>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</si>
  <si>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</si>
  <si>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</si>
  <si>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</si>
  <si>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</si>
  <si>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</si>
  <si>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</si>
  <si>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</si>
  <si>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</si>
  <si>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</si>
  <si>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</si>
  <si>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</si>
  <si>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</si>
  <si>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</si>
  <si>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</si>
  <si>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</si>
  <si>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</si>
  <si>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</si>
  <si>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</si>
  <si>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</si>
  <si>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</si>
  <si>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</si>
  <si>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</si>
  <si>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</si>
  <si>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</si>
  <si>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</si>
  <si>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</si>
  <si>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</si>
  <si>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</si>
  <si>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</si>
  <si>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</si>
  <si>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</si>
  <si>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</si>
  <si>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</si>
  <si>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</si>
  <si>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</si>
  <si>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</si>
  <si>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</si>
  <si>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</si>
  <si>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</si>
  <si>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</si>
  <si>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</si>
  <si>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</si>
  <si>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</si>
  <si>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</si>
  <si>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</si>
  <si>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</si>
  <si>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</si>
  <si>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</si>
  <si>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</si>
  <si>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</si>
  <si>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</si>
  <si>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</si>
  <si>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</si>
  <si>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</si>
  <si>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</si>
  <si>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</si>
  <si>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</si>
  <si>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</si>
  <si>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</si>
  <si>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</si>
  <si>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</si>
  <si>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</si>
  <si>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</si>
  <si>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</si>
  <si>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</si>
  <si>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</si>
  <si>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</si>
  <si>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</si>
  <si>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</si>
  <si>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</si>
  <si>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</si>
  <si>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</si>
  <si>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</si>
  <si>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</si>
  <si>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</si>
  <si>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</si>
  <si>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</si>
  <si>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</si>
  <si>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</si>
  <si>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</si>
  <si>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</si>
  <si>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</si>
  <si>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</si>
  <si>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</si>
  <si>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</si>
  <si>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</si>
  <si>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</si>
  <si>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</si>
  <si>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</si>
  <si>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</si>
  <si>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</si>
  <si>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</si>
  <si>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</si>
  <si>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</si>
  <si>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</si>
  <si>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</si>
  <si>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</si>
  <si>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</si>
  <si>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</si>
  <si>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</si>
  <si>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</si>
  <si>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</si>
  <si>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</si>
  <si>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</si>
  <si>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</si>
  <si>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</si>
  <si>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</si>
  <si>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</si>
  <si>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</si>
  <si>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</si>
  <si>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</si>
  <si>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</si>
  <si>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</si>
  <si>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</si>
  <si>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</si>
  <si>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</si>
  <si>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</si>
  <si>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</si>
  <si>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</si>
  <si>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</si>
  <si>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</si>
  <si>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</si>
  <si>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</si>
  <si>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</si>
  <si>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</si>
  <si>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</si>
  <si>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</si>
  <si>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</si>
  <si>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</si>
  <si>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</si>
  <si>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</si>
  <si>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</si>
  <si>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</si>
  <si>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</si>
  <si>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</si>
  <si>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</si>
  <si>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</si>
  <si>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</si>
  <si>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</si>
  <si>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</si>
  <si>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</si>
  <si>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</si>
  <si>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</si>
  <si>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</si>
  <si>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</si>
  <si>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</si>
  <si>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</si>
  <si>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</si>
  <si>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</si>
  <si>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</si>
  <si>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</si>
  <si>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</si>
  <si>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</si>
  <si>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</si>
  <si>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</si>
  <si>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</si>
  <si>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</si>
  <si>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</si>
  <si>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</si>
  <si>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</si>
  <si>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</si>
  <si>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</si>
  <si>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</si>
  <si>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</si>
  <si>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</si>
  <si>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</si>
  <si>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</si>
  <si>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</si>
  <si>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</si>
  <si>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</si>
  <si>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</si>
  <si>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</si>
  <si>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</si>
  <si>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</si>
  <si>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</si>
  <si>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</si>
  <si>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</si>
  <si>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</si>
  <si>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</si>
  <si>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</si>
  <si>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</si>
  <si>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</si>
  <si>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</si>
  <si>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</si>
  <si>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</si>
  <si>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</si>
  <si>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</si>
  <si>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</si>
  <si>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</si>
  <si>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</si>
  <si>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</si>
  <si>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</si>
  <si>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</si>
  <si>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</si>
  <si>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</si>
  <si>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</si>
  <si>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</si>
  <si>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</si>
  <si>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</si>
  <si>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</si>
  <si>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</si>
  <si>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</si>
  <si>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</si>
  <si>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</si>
  <si>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</si>
  <si>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</si>
  <si>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</si>
  <si>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</si>
  <si>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</si>
  <si>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</si>
  <si>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</si>
  <si>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</si>
  <si>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</si>
  <si>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</si>
  <si>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</si>
  <si>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</si>
  <si>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</si>
  <si>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</si>
  <si>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</si>
  <si>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</si>
  <si>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</si>
  <si>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</si>
  <si>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</si>
  <si>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</si>
  <si>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</si>
  <si>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</si>
  <si>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</si>
  <si>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</si>
  <si>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</si>
  <si>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</si>
  <si>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</si>
  <si>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</si>
  <si>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</si>
  <si>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</si>
  <si>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</si>
  <si>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</si>
  <si>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</si>
  <si>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</si>
  <si>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</si>
  <si>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</si>
  <si>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</si>
  <si>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</si>
  <si>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</si>
  <si>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</si>
  <si>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</si>
  <si>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</si>
  <si>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</si>
  <si>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</si>
  <si>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</si>
  <si>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</si>
  <si>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</si>
  <si>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</si>
  <si>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</si>
  <si>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</si>
  <si>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</si>
  <si>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</si>
  <si>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</si>
  <si>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</si>
  <si>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</si>
  <si>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</si>
  <si>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</si>
  <si>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</si>
  <si>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</si>
  <si>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</si>
  <si>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</si>
  <si>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</si>
  <si>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</si>
  <si>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</si>
  <si>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</si>
  <si>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</si>
  <si>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</si>
  <si>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</si>
  <si>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</si>
  <si>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</si>
  <si>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</si>
  <si>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</si>
  <si>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</si>
  <si>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</si>
  <si>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</si>
  <si>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</si>
  <si>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</si>
  <si>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</si>
  <si>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</si>
  <si>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</si>
  <si>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</si>
  <si>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</si>
  <si>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</si>
  <si>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</si>
  <si>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</si>
  <si>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</si>
  <si>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</si>
  <si>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</si>
  <si>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</si>
  <si>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</si>
  <si>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</si>
  <si>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</si>
  <si>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</si>
  <si>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</si>
  <si>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</si>
  <si>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</si>
  <si>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</si>
  <si>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</si>
  <si>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</si>
  <si>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</si>
  <si>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</si>
  <si>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</si>
  <si>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</si>
  <si>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</si>
  <si>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</si>
  <si>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</si>
  <si>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</si>
  <si>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</si>
  <si>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</si>
  <si>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</si>
  <si>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</si>
  <si>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</si>
  <si>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</si>
  <si>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</si>
  <si>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</si>
  <si>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</si>
  <si>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</si>
  <si>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</si>
  <si>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</si>
  <si>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</si>
  <si>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</si>
  <si>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</si>
  <si>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</si>
  <si>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</si>
  <si>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</si>
  <si>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</si>
  <si>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</si>
  <si>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</si>
  <si>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</si>
  <si>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</si>
  <si>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</si>
  <si>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</si>
  <si>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</si>
  <si>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</si>
  <si>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</si>
  <si>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</si>
  <si>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</si>
  <si>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</si>
  <si>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</si>
  <si>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</si>
  <si>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</si>
  <si>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</si>
  <si>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</si>
  <si>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</si>
  <si>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</si>
  <si>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</si>
  <si>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</si>
  <si>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</si>
  <si>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</si>
  <si>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</si>
  <si>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</si>
  <si>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</si>
  <si>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</si>
  <si>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</si>
  <si>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</si>
  <si>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</si>
  <si>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</si>
  <si>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</si>
  <si>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</si>
  <si>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</si>
  <si>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</si>
  <si>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</si>
  <si>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</si>
  <si>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</si>
  <si>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</si>
  <si>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</si>
  <si>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</si>
  <si>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</si>
  <si>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</si>
  <si>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</si>
  <si>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</si>
  <si>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</si>
  <si>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</si>
  <si>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</si>
  <si>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</si>
  <si>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</si>
  <si>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</si>
  <si>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</si>
  <si>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</si>
  <si>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</si>
  <si>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</si>
  <si>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</si>
  <si>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</si>
  <si>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</si>
  <si>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</si>
  <si>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</si>
  <si>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</si>
  <si>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</si>
  <si>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</si>
  <si>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</si>
  <si>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</si>
  <si>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</si>
  <si>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</si>
  <si>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</si>
  <si>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</si>
  <si>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</si>
  <si>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</si>
  <si>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</si>
  <si>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</si>
  <si>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</si>
  <si>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</si>
  <si>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</si>
  <si>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</si>
  <si>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</si>
  <si>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</si>
  <si>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</si>
  <si>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</si>
  <si>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</si>
  <si>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</si>
  <si>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</si>
  <si>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</si>
  <si>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</si>
  <si>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</si>
  <si>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</si>
  <si>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</si>
  <si>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</si>
  <si>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</si>
  <si>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</si>
  <si>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</si>
  <si>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</si>
  <si>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</si>
  <si>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</si>
  <si>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</si>
  <si>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</si>
  <si>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</si>
  <si>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</si>
  <si>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</si>
  <si>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</si>
  <si>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</si>
  <si>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</si>
  <si>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</si>
  <si>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</si>
  <si>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</si>
  <si>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</si>
  <si>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</si>
  <si>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</si>
  <si>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</si>
  <si>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</si>
  <si>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</si>
  <si>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</si>
  <si>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</si>
  <si>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</si>
  <si>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</si>
  <si>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</si>
  <si>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</si>
  <si>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</si>
  <si>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</si>
  <si>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</si>
  <si>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</si>
  <si>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</si>
  <si>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</si>
  <si>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</si>
  <si>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</si>
  <si>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</si>
  <si>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</si>
  <si>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</si>
  <si>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</si>
  <si>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</si>
  <si>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</si>
  <si>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</si>
  <si>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</si>
  <si>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</si>
  <si>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</si>
  <si>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</si>
  <si>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</si>
  <si>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</si>
  <si>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</si>
  <si>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</si>
  <si>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</si>
  <si>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</si>
  <si>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</si>
  <si>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</si>
  <si>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</si>
  <si>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</si>
  <si>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</si>
  <si>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</si>
  <si>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</si>
  <si>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</si>
  <si>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</si>
  <si>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</si>
  <si>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</si>
  <si>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</si>
  <si>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</si>
  <si>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</si>
  <si>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</si>
  <si>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</si>
  <si>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</si>
  <si>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</si>
  <si>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</si>
  <si>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</si>
  <si>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</si>
  <si>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</si>
  <si>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</si>
  <si>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</si>
  <si>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</si>
  <si>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</si>
  <si>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</si>
  <si>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</si>
  <si>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</si>
  <si>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</si>
  <si>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</si>
  <si>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</si>
  <si>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</si>
  <si>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</si>
  <si>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</si>
  <si>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</si>
  <si>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</si>
  <si>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</si>
  <si>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</si>
  <si>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</si>
  <si>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</si>
  <si>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</si>
  <si>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</si>
  <si>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</si>
  <si>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</si>
  <si>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</si>
  <si>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</si>
  <si>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</si>
  <si>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</si>
  <si>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</si>
  <si>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</si>
  <si>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</si>
  <si>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</si>
  <si>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</si>
  <si>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</si>
  <si>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</si>
  <si>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</si>
  <si>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</si>
  <si>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</si>
  <si>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</si>
  <si>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</si>
  <si>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</si>
  <si>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</si>
  <si>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</si>
  <si>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</si>
  <si>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</si>
  <si>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</si>
  <si>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</si>
  <si>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</si>
  <si>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</si>
  <si>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</si>
  <si>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</si>
  <si>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</si>
  <si>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</si>
  <si>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</si>
  <si>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</si>
  <si>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</si>
  <si>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</si>
  <si>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</si>
  <si>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</si>
  <si>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</si>
  <si>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</si>
  <si>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</si>
  <si>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</si>
  <si>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</si>
  <si>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</si>
  <si>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</si>
  <si>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</si>
  <si>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</si>
  <si>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</si>
  <si>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</si>
  <si>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</si>
  <si>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</si>
  <si>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</si>
  <si>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</si>
  <si>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</si>
  <si>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</si>
  <si>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</si>
  <si>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</si>
  <si>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</si>
  <si>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</si>
  <si>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</si>
  <si>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</si>
  <si>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</si>
  <si>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</si>
  <si>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</si>
  <si>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</si>
  <si>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</si>
  <si>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</si>
  <si>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</si>
  <si>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</si>
  <si>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</si>
  <si>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</si>
  <si>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</si>
  <si>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</si>
  <si>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</si>
  <si>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</si>
  <si>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</si>
  <si>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</si>
  <si>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</si>
  <si>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</si>
  <si>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</si>
  <si>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</si>
  <si>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</si>
  <si>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</si>
  <si>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</si>
  <si>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</si>
  <si>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</si>
  <si>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</si>
  <si>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</si>
  <si>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</si>
  <si>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</si>
  <si>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</si>
  <si>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</si>
  <si>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</si>
  <si>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</si>
  <si>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</si>
  <si>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</si>
  <si>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</si>
  <si>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</si>
  <si>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</si>
  <si>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</si>
  <si>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</si>
  <si>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</si>
  <si>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</si>
  <si>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</si>
  <si>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</si>
  <si>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</si>
  <si>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</si>
  <si>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</si>
  <si>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</si>
  <si>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</si>
  <si>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</si>
  <si>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</si>
  <si>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</si>
  <si>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</si>
  <si>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</si>
  <si>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</si>
  <si>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</si>
  <si>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</si>
  <si>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</si>
  <si>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</si>
  <si>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</si>
  <si>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</si>
  <si>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</si>
  <si>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</si>
  <si>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</si>
  <si>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</si>
  <si>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</si>
  <si>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</si>
  <si>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</si>
  <si>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</si>
  <si>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</si>
  <si>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</si>
  <si>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</si>
  <si>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</si>
  <si>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</si>
  <si>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</si>
  <si>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</si>
  <si>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</si>
  <si>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</si>
  <si>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</si>
  <si>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</si>
  <si>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</si>
  <si>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</si>
  <si>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</si>
  <si>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</si>
  <si>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</si>
  <si>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</si>
  <si>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</si>
  <si>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</si>
  <si>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</si>
  <si>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</si>
  <si>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</si>
  <si>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</si>
  <si>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</si>
  <si>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</si>
  <si>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</si>
  <si>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</si>
  <si>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</si>
  <si>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</si>
  <si>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</si>
  <si>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</si>
  <si>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</si>
  <si>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</si>
  <si>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</si>
  <si>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</si>
  <si>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</si>
  <si>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</si>
  <si>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</si>
  <si>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</si>
  <si>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</si>
  <si>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</si>
  <si>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</si>
  <si>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</si>
  <si>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</si>
  <si>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</si>
  <si>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</si>
  <si>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</si>
  <si>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</si>
  <si>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</si>
  <si>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</si>
  <si>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</si>
  <si>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</si>
  <si>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</si>
  <si>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</si>
  <si>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</si>
  <si>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</si>
  <si>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</si>
  <si>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</si>
  <si>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</si>
  <si>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</si>
  <si>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</si>
  <si>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</si>
  <si>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</si>
  <si>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</si>
  <si>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</si>
  <si>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</si>
  <si>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</si>
  <si>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</si>
  <si>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</si>
  <si>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</si>
  <si>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</si>
  <si>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</si>
  <si>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</si>
  <si>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</si>
  <si>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</si>
  <si>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</si>
  <si>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</si>
  <si>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</si>
  <si>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</si>
  <si>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</si>
  <si>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</si>
  <si>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</si>
  <si>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</si>
  <si>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</si>
  <si>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</si>
  <si>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</si>
  <si>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</si>
  <si>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</si>
  <si>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</si>
  <si>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</si>
  <si>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</si>
  <si>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</si>
  <si>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</si>
  <si>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</si>
  <si>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</si>
  <si>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</si>
  <si>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</si>
  <si>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</si>
  <si>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</si>
  <si>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</si>
  <si>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</si>
  <si>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</si>
  <si>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</si>
  <si>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</si>
  <si>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</si>
  <si>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</si>
  <si>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</si>
  <si>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</si>
  <si>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</si>
  <si>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</si>
  <si>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</si>
  <si>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</si>
  <si>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</si>
  <si>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</si>
  <si>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</si>
  <si>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</si>
  <si>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</si>
  <si>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</si>
  <si>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</si>
  <si>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</si>
  <si>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</si>
  <si>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</si>
  <si>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</si>
  <si>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</si>
  <si>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</si>
  <si>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</si>
  <si>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</si>
  <si>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</si>
  <si>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</si>
  <si>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</si>
  <si>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</si>
  <si>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</si>
  <si>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</si>
  <si>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</si>
  <si>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</si>
  <si>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</si>
  <si>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</si>
  <si>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</si>
  <si>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</si>
  <si>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</si>
  <si>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</si>
  <si>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</si>
  <si>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</si>
  <si>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</si>
  <si>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</si>
  <si>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</si>
  <si>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</si>
  <si>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</si>
  <si>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</si>
  <si>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</si>
  <si>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</si>
  <si>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</si>
  <si>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</si>
  <si>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</si>
  <si>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</si>
  <si>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</si>
  <si>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</si>
  <si>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</si>
  <si>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</si>
  <si>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</si>
  <si>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</si>
  <si>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</si>
  <si>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</si>
  <si>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</si>
  <si>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</si>
  <si>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</si>
  <si>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</si>
  <si>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</si>
  <si>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</si>
  <si>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</si>
  <si>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</si>
  <si>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</si>
  <si>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</si>
  <si>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</si>
  <si>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</si>
  <si>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</si>
  <si>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</si>
  <si>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</si>
  <si>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</si>
  <si>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</si>
  <si>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</si>
  <si>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</si>
  <si>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</si>
  <si>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</si>
  <si>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</si>
  <si>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</si>
  <si>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</si>
  <si>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</si>
  <si>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</si>
  <si>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</si>
  <si>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</si>
  <si>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</si>
  <si>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</si>
  <si>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</si>
  <si>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</si>
  <si>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</si>
  <si>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</si>
  <si>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</si>
  <si>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</si>
  <si>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</si>
  <si>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</si>
  <si>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</si>
  <si>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</si>
  <si>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</si>
  <si>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</si>
  <si>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</si>
  <si>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</si>
  <si>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</si>
  <si>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</si>
  <si>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</si>
  <si>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</si>
  <si>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</si>
  <si>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</si>
  <si>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</si>
  <si>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</si>
  <si>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</si>
  <si>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</si>
  <si>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</si>
  <si>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</si>
  <si>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</si>
  <si>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</si>
  <si>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</si>
  <si>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</si>
  <si>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</si>
  <si>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</si>
  <si>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</si>
  <si>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</si>
  <si>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</si>
  <si>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</si>
  <si>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</si>
  <si>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</si>
  <si>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</si>
  <si>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</si>
  <si>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</si>
  <si>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</si>
  <si>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</si>
  <si>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</si>
  <si>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</si>
  <si>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</si>
  <si>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</si>
  <si>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</si>
  <si>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</si>
  <si>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</si>
  <si>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</si>
  <si>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</si>
  <si>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</si>
  <si>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</si>
  <si>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</si>
  <si>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</si>
  <si>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</si>
  <si>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</si>
  <si>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</si>
  <si>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</si>
  <si>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</si>
  <si>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</si>
  <si>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</si>
  <si>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</si>
  <si>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</si>
  <si>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</si>
  <si>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</si>
  <si>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</si>
  <si>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</si>
  <si>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</si>
  <si>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</si>
  <si>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</si>
  <si>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</si>
  <si>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</si>
  <si>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</si>
  <si>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</si>
  <si>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</si>
  <si>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</si>
  <si>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</si>
  <si>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</si>
  <si>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</si>
  <si>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</si>
  <si>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</si>
  <si>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</si>
  <si>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</si>
  <si>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</si>
  <si>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</si>
  <si>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</si>
  <si>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</si>
  <si>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</si>
  <si>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</si>
  <si>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</si>
  <si>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</si>
  <si>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</si>
  <si>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</si>
  <si>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</si>
  <si>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</si>
  <si>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</si>
  <si>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</si>
  <si>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</si>
  <si>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</si>
  <si>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</si>
  <si>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</si>
  <si>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</si>
  <si>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</si>
  <si>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</si>
  <si>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</si>
  <si>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</si>
  <si>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</si>
  <si>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</si>
  <si>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</si>
  <si>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</si>
  <si>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</si>
  <si>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</si>
  <si>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</si>
  <si>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</si>
  <si>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</si>
  <si>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</si>
  <si>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</si>
  <si>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</si>
  <si>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</si>
  <si>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</si>
  <si>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</si>
  <si>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</si>
  <si>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</si>
  <si>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</si>
  <si>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</si>
  <si>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</si>
  <si>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</si>
  <si>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</si>
  <si>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</si>
  <si>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</si>
  <si>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</si>
  <si>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</si>
  <si>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</si>
  <si>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</si>
  <si>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</si>
  <si>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</si>
  <si>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</si>
  <si>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</si>
  <si>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</si>
  <si>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</si>
  <si>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</si>
  <si>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</si>
  <si>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</si>
  <si>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</si>
  <si>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</si>
  <si>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</si>
  <si>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</si>
  <si>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</si>
  <si>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</si>
  <si>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</si>
  <si>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</si>
  <si>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</si>
  <si>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</si>
  <si>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</si>
  <si>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</si>
  <si>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</si>
  <si>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</si>
  <si>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</si>
  <si>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</si>
  <si>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</si>
  <si>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</si>
  <si>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</si>
  <si>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</si>
  <si>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</si>
  <si>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</si>
  <si>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</si>
  <si>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</si>
  <si>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</si>
  <si>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</si>
  <si>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</si>
  <si>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</si>
  <si>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</si>
  <si>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</si>
  <si>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</si>
  <si>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</si>
  <si>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</si>
  <si>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</si>
  <si>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</si>
  <si>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</si>
  <si>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</si>
  <si>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</si>
  <si>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</si>
  <si>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</si>
  <si>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</si>
  <si>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</si>
  <si>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</si>
  <si>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</si>
  <si>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</si>
  <si>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</si>
  <si>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</si>
  <si>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</si>
  <si>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</si>
  <si>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</si>
  <si>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</si>
  <si>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</si>
  <si>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</si>
  <si>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</si>
  <si>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</si>
  <si>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</si>
  <si>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</si>
  <si>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</si>
  <si>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</si>
  <si>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</si>
  <si>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</si>
  <si>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</si>
  <si>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</si>
  <si>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</si>
  <si>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</si>
  <si>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</si>
  <si>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</si>
  <si>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</si>
  <si>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</si>
  <si>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</si>
  <si>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</si>
  <si>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</si>
  <si>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</si>
  <si>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</si>
  <si>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</si>
  <si>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</si>
  <si>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</si>
  <si>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</si>
  <si>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</si>
  <si>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</si>
  <si>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</si>
  <si>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</si>
  <si>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</si>
  <si>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</si>
  <si>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</si>
  <si>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</si>
  <si>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</si>
  <si>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</si>
  <si>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</si>
  <si>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</si>
  <si>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</si>
  <si>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</si>
  <si>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</si>
  <si>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</si>
  <si>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</si>
  <si>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</si>
  <si>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</si>
  <si>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</si>
  <si>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</si>
  <si>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</si>
  <si>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</si>
  <si>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</si>
  <si>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</si>
  <si>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</si>
  <si>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</si>
  <si>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</si>
  <si>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</si>
  <si>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</si>
  <si>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</si>
  <si>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</si>
  <si>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</si>
  <si>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</si>
  <si>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</si>
  <si>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</si>
  <si>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</si>
  <si>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</si>
  <si>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</si>
  <si>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</si>
  <si>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</si>
  <si>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</si>
  <si>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</si>
  <si>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</si>
  <si>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</si>
  <si>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</si>
  <si>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</si>
  <si>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</si>
  <si>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</si>
  <si>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</si>
  <si>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</si>
  <si>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</si>
  <si>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</si>
  <si>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</si>
  <si>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</si>
  <si>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</si>
  <si>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</si>
  <si>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</si>
  <si>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</si>
  <si>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</si>
  <si>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</si>
  <si>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</si>
  <si>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</si>
  <si>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</si>
  <si>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</si>
  <si>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</si>
  <si>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</si>
  <si>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</si>
  <si>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</si>
  <si>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</si>
  <si>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</si>
  <si>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</si>
  <si>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</si>
  <si>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</si>
  <si>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</si>
  <si>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</si>
  <si>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</si>
  <si>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</si>
  <si>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</si>
  <si>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</si>
  <si>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</si>
  <si>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</si>
  <si>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</si>
  <si>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</si>
  <si>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</si>
  <si>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</si>
  <si>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</si>
  <si>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</si>
  <si>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</si>
  <si>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</si>
  <si>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</si>
  <si>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</si>
  <si>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</si>
  <si>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</si>
  <si>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</si>
  <si>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</si>
  <si>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</si>
  <si>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</si>
  <si>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</si>
  <si>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</si>
  <si>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</si>
  <si>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</si>
  <si>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</si>
  <si>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</si>
  <si>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</si>
  <si>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</si>
  <si>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</si>
  <si>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</si>
  <si>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</si>
  <si>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</si>
  <si>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</si>
  <si>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</si>
  <si>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</si>
  <si>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</si>
  <si>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</si>
  <si>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</si>
  <si>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</si>
  <si>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</si>
  <si>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</si>
  <si>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</si>
  <si>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</si>
  <si>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</si>
  <si>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</si>
  <si>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</si>
  <si>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</si>
  <si>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</si>
  <si>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</si>
  <si>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</si>
  <si>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</si>
  <si>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</si>
  <si>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</si>
  <si>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</si>
  <si>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</si>
  <si>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</si>
  <si>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</si>
  <si>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</si>
  <si>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</si>
  <si>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</si>
  <si>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</si>
  <si>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</si>
  <si>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</si>
  <si>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</si>
  <si>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</si>
  <si>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</si>
  <si>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</si>
  <si>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</si>
  <si>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</si>
  <si>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</si>
  <si>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</si>
  <si>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</si>
  <si>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</si>
  <si>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</si>
  <si>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</si>
  <si>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</si>
  <si>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</si>
  <si>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</si>
  <si>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</si>
  <si>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</si>
  <si>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</si>
  <si>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</si>
  <si>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</si>
  <si>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</si>
  <si>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</si>
  <si>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</si>
  <si>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</si>
  <si>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</si>
  <si>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</si>
  <si>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</si>
  <si>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</si>
  <si>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</si>
  <si>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</si>
  <si>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</si>
  <si>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</si>
  <si>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</si>
  <si>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</si>
  <si>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</si>
  <si>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</si>
  <si>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</si>
  <si>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</si>
  <si>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</si>
  <si>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</si>
  <si>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</si>
  <si>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</si>
  <si>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</si>
  <si>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</si>
  <si>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</si>
  <si>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</si>
  <si>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</si>
  <si>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</si>
  <si>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</si>
  <si>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</si>
  <si>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</si>
  <si>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</si>
  <si>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</si>
  <si>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</si>
  <si>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</si>
  <si>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</si>
  <si>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</si>
  <si>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</si>
  <si>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</si>
  <si>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</si>
  <si>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</si>
  <si>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</si>
  <si>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</si>
  <si>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</si>
  <si>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</si>
  <si>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</si>
  <si>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</si>
  <si>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</si>
  <si>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</si>
  <si>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</si>
  <si>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</si>
  <si>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</si>
  <si>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</si>
  <si>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</si>
  <si>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</si>
  <si>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</si>
  <si>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</si>
  <si>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</si>
  <si>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</si>
  <si>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</si>
  <si>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</si>
  <si>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</si>
  <si>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</si>
  <si>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</si>
  <si>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</si>
  <si>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</si>
  <si>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</si>
  <si>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</si>
  <si>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</si>
  <si>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</si>
  <si>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</si>
  <si>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</si>
  <si>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</si>
  <si>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</si>
  <si>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</si>
  <si>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</si>
  <si>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</si>
  <si>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</si>
  <si>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</si>
  <si>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</si>
  <si>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</si>
  <si>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</si>
  <si>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</si>
  <si>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</si>
  <si>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</si>
  <si>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</si>
  <si>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</si>
  <si>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</si>
  <si>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</si>
  <si>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</si>
  <si>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</si>
  <si>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</si>
  <si>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</si>
  <si>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</si>
  <si>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</si>
  <si>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</si>
  <si>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</si>
  <si>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</si>
  <si>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</si>
  <si>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</si>
  <si>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</si>
  <si>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</si>
  <si>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</si>
  <si>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</si>
  <si>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</si>
  <si>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</si>
  <si>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</si>
  <si>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</si>
  <si>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</si>
  <si>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</si>
  <si>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</si>
  <si>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</si>
  <si>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</si>
  <si>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</si>
  <si>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</si>
  <si>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</si>
  <si>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</si>
  <si>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</si>
  <si>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</si>
  <si>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</si>
  <si>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</si>
  <si>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</si>
  <si>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</si>
  <si>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</si>
  <si>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</si>
  <si>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</si>
  <si>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</si>
  <si>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</si>
  <si>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</si>
  <si>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</si>
  <si>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</si>
  <si>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</si>
  <si>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</si>
  <si>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</si>
  <si>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</si>
  <si>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</si>
  <si>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</si>
  <si>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</si>
  <si>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</si>
  <si>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</si>
  <si>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</si>
  <si>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</si>
  <si>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</si>
  <si>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</si>
  <si>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</si>
  <si>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</si>
  <si>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</si>
  <si>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</si>
  <si>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</si>
  <si>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</si>
  <si>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</si>
  <si>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</si>
  <si>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</si>
  <si>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</si>
  <si>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</si>
  <si>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</si>
  <si>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</si>
  <si>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</si>
  <si>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</si>
  <si>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</si>
  <si>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</si>
  <si>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</si>
  <si>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</si>
  <si>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</si>
  <si>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</si>
  <si>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</si>
  <si>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</si>
  <si>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</si>
  <si>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</si>
  <si>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</si>
  <si>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</si>
  <si>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</si>
  <si>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</si>
  <si>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</si>
  <si>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</si>
  <si>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</si>
  <si>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</si>
  <si>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</si>
  <si>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</si>
  <si>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</si>
  <si>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</si>
  <si>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</si>
  <si>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</si>
  <si>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</si>
  <si>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</si>
  <si>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</si>
  <si>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</si>
  <si>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</si>
  <si>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</si>
  <si>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</si>
  <si>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</si>
  <si>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</si>
  <si>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</si>
  <si>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</si>
  <si>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</si>
  <si>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</si>
  <si>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</si>
  <si>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</si>
  <si>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</si>
  <si>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</si>
  <si>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</si>
  <si>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</si>
  <si>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</si>
  <si>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</si>
  <si>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</si>
  <si>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</si>
  <si>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</si>
  <si>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</si>
  <si>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</si>
  <si>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</si>
  <si>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</si>
  <si>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</si>
  <si>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</si>
  <si>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</si>
  <si>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</si>
  <si>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</si>
  <si>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</si>
  <si>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</si>
  <si>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</si>
  <si>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</si>
  <si>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</si>
  <si>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</si>
  <si>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</si>
  <si>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</si>
  <si>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</si>
  <si>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</si>
  <si>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</si>
  <si>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</si>
  <si>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</si>
  <si>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</si>
  <si>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</si>
  <si>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</si>
  <si>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</si>
  <si>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</si>
  <si>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</si>
  <si>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</si>
  <si>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</si>
  <si>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</si>
  <si>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</si>
  <si>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</si>
  <si>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</si>
  <si>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</si>
  <si>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</si>
  <si>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</si>
  <si>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</si>
  <si>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</si>
  <si>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</si>
  <si>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</si>
  <si>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</si>
  <si>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</si>
  <si>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</si>
  <si>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</si>
  <si>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</si>
  <si>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</si>
  <si>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</si>
  <si>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</si>
  <si>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</si>
  <si>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</si>
  <si>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</si>
  <si>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</si>
  <si>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</si>
  <si>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</si>
  <si>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</si>
  <si>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</si>
  <si>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</si>
  <si>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</si>
  <si>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</si>
  <si>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</si>
  <si>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</si>
  <si>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</si>
  <si>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</si>
  <si>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</si>
  <si>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</si>
  <si>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</si>
  <si>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</si>
  <si>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</si>
  <si>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</si>
  <si>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</si>
  <si>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</si>
  <si>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</si>
  <si>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</si>
  <si>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</si>
  <si>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</si>
  <si>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</si>
  <si>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</si>
  <si>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</si>
  <si>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</si>
  <si>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</si>
  <si>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</si>
  <si>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</si>
  <si>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</si>
  <si>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</si>
  <si>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</si>
  <si>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</si>
  <si>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</si>
  <si>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</si>
  <si>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</si>
  <si>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</si>
  <si>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</si>
  <si>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</si>
  <si>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</si>
  <si>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</si>
  <si>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</si>
  <si>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</si>
  <si>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</si>
  <si>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</si>
  <si>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</si>
  <si>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</si>
  <si>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</si>
  <si>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</si>
  <si>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</si>
  <si>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</si>
  <si>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</si>
  <si>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</si>
  <si>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</si>
  <si>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</si>
  <si>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</si>
  <si>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</si>
  <si>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</si>
  <si>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</si>
  <si>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</si>
  <si>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</si>
  <si>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</si>
  <si>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</si>
  <si>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</si>
  <si>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</si>
  <si>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</si>
  <si>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</si>
  <si>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</si>
  <si>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</si>
  <si>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</si>
  <si>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</si>
  <si>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</si>
  <si>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</si>
  <si>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</si>
  <si>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</si>
  <si>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</si>
  <si>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</si>
  <si>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</si>
  <si>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</si>
  <si>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</si>
  <si>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</si>
  <si>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</si>
  <si>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</si>
  <si>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</si>
  <si>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</si>
  <si>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</si>
  <si>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</si>
  <si>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</si>
  <si>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</si>
  <si>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</si>
  <si>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</si>
  <si>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</si>
  <si>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</si>
  <si>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</si>
  <si>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</si>
  <si>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</si>
  <si>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</si>
  <si>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</si>
  <si>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</si>
  <si>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</si>
  <si>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</si>
  <si>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</si>
  <si>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</si>
  <si>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</si>
  <si>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</si>
  <si>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</si>
  <si>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</si>
  <si>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</si>
  <si>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</si>
  <si>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</si>
  <si>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</si>
  <si>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</si>
  <si>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</si>
  <si>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</si>
  <si>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</si>
  <si>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</si>
  <si>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</si>
  <si>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</si>
  <si>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</si>
  <si>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</si>
  <si>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</si>
  <si>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</si>
  <si>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</si>
  <si>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</si>
  <si>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</si>
  <si>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</si>
  <si>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</si>
  <si>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</si>
  <si>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</si>
  <si>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</si>
  <si>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</si>
  <si>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</si>
  <si>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</si>
  <si>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</si>
  <si>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</si>
  <si>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</si>
  <si>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</si>
  <si>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</si>
  <si>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</si>
  <si>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</si>
  <si>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</si>
  <si>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</si>
  <si>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</si>
  <si>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</si>
  <si>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</si>
  <si>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</si>
  <si>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</si>
  <si>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</si>
  <si>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</si>
  <si>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</si>
  <si>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</si>
  <si>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</si>
  <si>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</si>
  <si>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</si>
  <si>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</si>
  <si>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</si>
  <si>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</si>
  <si>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</si>
  <si>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</si>
  <si>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</si>
  <si>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</si>
  <si>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</si>
  <si>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</si>
  <si>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</si>
  <si>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</si>
  <si>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</si>
  <si>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</si>
  <si>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</si>
  <si>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</si>
  <si>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</si>
  <si>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</si>
  <si>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</si>
  <si>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</si>
  <si>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</si>
  <si>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</si>
  <si>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</si>
  <si>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</si>
  <si>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</si>
  <si>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</si>
  <si>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</si>
  <si>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</si>
  <si>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</si>
  <si>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</si>
  <si>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</si>
  <si>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</si>
  <si>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</si>
  <si>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</si>
  <si>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</si>
  <si>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</si>
  <si>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</si>
  <si>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</si>
  <si>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</si>
  <si>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</si>
  <si>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</si>
  <si>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</si>
  <si>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</si>
  <si>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</si>
  <si>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</si>
  <si>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</si>
  <si>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</si>
  <si>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</si>
  <si>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</si>
  <si>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</si>
  <si>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</si>
  <si>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</si>
  <si>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</si>
  <si>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</si>
  <si>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</si>
  <si>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</si>
  <si>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</si>
  <si>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</si>
  <si>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</si>
  <si>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</si>
  <si>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</si>
  <si>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</si>
  <si>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</si>
  <si>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</si>
  <si>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</si>
  <si>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</si>
  <si>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</si>
  <si>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</si>
  <si>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</si>
  <si>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</si>
  <si>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</si>
  <si>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</si>
  <si>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</si>
  <si>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</si>
  <si>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</si>
  <si>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</si>
  <si>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</si>
  <si>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</si>
  <si>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</si>
  <si>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</si>
  <si>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</si>
  <si>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</si>
  <si>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</si>
  <si>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</si>
  <si>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</si>
  <si>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</si>
  <si>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</si>
  <si>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</si>
  <si>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</si>
  <si>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</si>
  <si>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</si>
  <si>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</si>
  <si>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</si>
  <si>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</si>
  <si>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</si>
  <si>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</si>
  <si>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</si>
  <si>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</si>
  <si>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</si>
  <si>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</si>
  <si>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</si>
  <si>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</si>
  <si>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</si>
  <si>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</si>
  <si>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</si>
  <si>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</si>
  <si>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</si>
  <si>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</si>
  <si>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</si>
  <si>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</si>
  <si>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</si>
  <si>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</si>
  <si>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</si>
  <si>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</si>
  <si>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</si>
  <si>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</si>
  <si>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</si>
  <si>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</si>
  <si>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</si>
  <si>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</si>
  <si>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</si>
  <si>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</si>
  <si>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</si>
  <si>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</si>
  <si>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</si>
  <si>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</si>
  <si>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</si>
  <si>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</si>
  <si>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</si>
  <si>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</si>
  <si>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</si>
  <si>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</si>
  <si>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</si>
  <si>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</si>
  <si>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</si>
  <si>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</si>
  <si>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</si>
  <si>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</si>
  <si>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</si>
  <si>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</si>
  <si>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</si>
  <si>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</si>
  <si>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</si>
  <si>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</si>
  <si>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</si>
  <si>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</si>
  <si>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</si>
  <si>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</si>
  <si>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</si>
  <si>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</si>
  <si>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</si>
  <si>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</si>
  <si>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</si>
  <si>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</si>
  <si>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</si>
  <si>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</si>
  <si>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</si>
  <si>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</si>
  <si>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</si>
  <si>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</si>
  <si>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</si>
  <si>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</si>
  <si>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</si>
  <si>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</si>
  <si>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</si>
  <si>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</si>
  <si>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</si>
  <si>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</si>
  <si>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</si>
  <si>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</si>
  <si>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</si>
  <si>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</si>
  <si>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</si>
  <si>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</si>
  <si>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</si>
  <si>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</si>
  <si>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</si>
  <si>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</si>
  <si>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</si>
  <si>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</si>
  <si>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</si>
  <si>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</si>
  <si>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</si>
  <si>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</si>
  <si>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</si>
  <si>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</si>
  <si>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</si>
  <si>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</si>
  <si>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</si>
  <si>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</si>
  <si>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</si>
  <si>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</si>
  <si>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</si>
  <si>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</si>
  <si>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</si>
  <si>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</si>
  <si>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</si>
  <si>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</si>
  <si>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</si>
  <si>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</si>
  <si>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</si>
  <si>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</si>
  <si>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</si>
  <si>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</si>
  <si>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</si>
  <si>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</si>
  <si>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</si>
  <si>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</si>
  <si>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</si>
  <si>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</si>
  <si>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</si>
  <si>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</si>
  <si>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</si>
  <si>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</si>
  <si>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</si>
  <si>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</si>
  <si>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</si>
  <si>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</si>
  <si>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</si>
  <si>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</si>
  <si>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</si>
  <si>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</si>
  <si>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</si>
  <si>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</si>
  <si>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</si>
  <si>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</si>
  <si>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</si>
  <si>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</si>
  <si>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</si>
  <si>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</si>
  <si>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</si>
  <si>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</si>
  <si>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</si>
  <si>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</si>
  <si>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</si>
  <si>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</si>
  <si>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</si>
  <si>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</si>
  <si>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</si>
  <si>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</si>
  <si>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</si>
  <si>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</si>
  <si>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</si>
  <si>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</si>
  <si>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</si>
  <si>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</si>
  <si>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</si>
  <si>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</si>
  <si>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</si>
  <si>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</si>
  <si>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</si>
  <si>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</si>
  <si>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</si>
  <si>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</si>
  <si>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</si>
  <si>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</si>
  <si>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</si>
  <si>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</si>
  <si>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</si>
  <si>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</si>
  <si>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</si>
  <si>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</si>
  <si>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</si>
  <si>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</si>
  <si>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</si>
  <si>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</si>
  <si>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</si>
  <si>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</si>
  <si>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</si>
  <si>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</si>
  <si>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</si>
  <si>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</si>
  <si>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</si>
  <si>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</si>
  <si>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</si>
  <si>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</si>
  <si>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</si>
  <si>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</si>
  <si>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</si>
  <si>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</si>
  <si>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</si>
  <si>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</si>
  <si>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</si>
  <si>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</si>
  <si>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</si>
  <si>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</si>
  <si>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</si>
  <si>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</si>
  <si>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</si>
  <si>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</si>
  <si>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</si>
  <si>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</si>
  <si>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</si>
  <si>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</si>
  <si>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</si>
  <si>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</si>
  <si>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</si>
  <si>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</si>
  <si>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</si>
  <si>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</si>
  <si>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</si>
  <si>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</si>
  <si>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</si>
  <si>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</si>
  <si>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</si>
  <si>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</si>
  <si>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</si>
  <si>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</si>
  <si>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</si>
  <si>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</si>
  <si>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</si>
  <si>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</si>
  <si>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</si>
  <si>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</si>
  <si>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</si>
  <si>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</si>
  <si>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</si>
  <si>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</si>
  <si>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</si>
  <si>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</si>
  <si>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</si>
  <si>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</si>
  <si>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</si>
  <si>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</si>
  <si>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</si>
  <si>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</si>
  <si>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</si>
  <si>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</si>
  <si>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</si>
  <si>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</si>
  <si>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</si>
  <si>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</si>
  <si>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</si>
  <si>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</si>
  <si>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</si>
  <si>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</si>
  <si>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</si>
  <si>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</si>
  <si>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</si>
  <si>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</si>
  <si>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</si>
  <si>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</si>
  <si>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</si>
  <si>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</si>
  <si>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</si>
  <si>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</si>
  <si>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</si>
  <si>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</si>
  <si>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</si>
  <si>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</si>
  <si>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</si>
  <si>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</si>
  <si>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</si>
  <si>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</si>
  <si>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</si>
  <si>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</si>
  <si>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</si>
  <si>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</si>
  <si>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</si>
  <si>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</si>
  <si>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</si>
  <si>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</si>
  <si>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</si>
  <si>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</si>
  <si>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</si>
  <si>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</si>
  <si>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</si>
  <si>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</si>
  <si>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</si>
  <si>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</si>
  <si>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</si>
  <si>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</si>
  <si>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</si>
  <si>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</si>
  <si>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</si>
  <si>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</si>
  <si>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</si>
  <si>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</si>
  <si>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</si>
  <si>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</si>
  <si>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</si>
  <si>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</si>
  <si>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</si>
  <si>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</si>
  <si>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</si>
  <si>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</si>
  <si>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</si>
  <si>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</si>
  <si>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</si>
  <si>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</si>
  <si>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</si>
  <si>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</si>
  <si>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</si>
  <si>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</si>
  <si>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</si>
  <si>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</si>
  <si>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</si>
  <si>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</si>
  <si>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</si>
  <si>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</si>
  <si>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</si>
  <si>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</si>
  <si>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</si>
  <si>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</si>
  <si>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</si>
  <si>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</si>
  <si>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</si>
  <si>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</si>
  <si>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</si>
  <si>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</si>
  <si>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</si>
  <si>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</si>
  <si>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</si>
  <si>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</si>
  <si>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</si>
  <si>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</si>
  <si>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</si>
  <si>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</si>
  <si>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</si>
  <si>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</si>
  <si>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</si>
  <si>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</si>
  <si>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</si>
  <si>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</si>
  <si>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</si>
  <si>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</si>
  <si>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</si>
  <si>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</si>
  <si>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</si>
  <si>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</si>
  <si>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</si>
  <si>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</si>
  <si>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</si>
  <si>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</si>
  <si>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</si>
  <si>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</si>
  <si>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</si>
  <si>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</si>
  <si>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</si>
  <si>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</si>
  <si>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</si>
  <si>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</si>
  <si>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</si>
  <si>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</si>
  <si>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</si>
  <si>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</si>
  <si>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</si>
  <si>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</si>
  <si>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</si>
  <si>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</si>
  <si>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</si>
  <si>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</si>
  <si>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</si>
  <si>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</si>
  <si>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</si>
  <si>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</si>
  <si>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</si>
  <si>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</si>
  <si>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</si>
  <si>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</si>
  <si>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</si>
  <si>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</si>
  <si>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</si>
  <si>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</si>
  <si>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</si>
  <si>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</si>
  <si>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</si>
  <si>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</si>
  <si>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</si>
  <si>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</si>
  <si>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</si>
  <si>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</si>
  <si>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</si>
  <si>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</si>
  <si>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</si>
  <si>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</si>
  <si>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</si>
  <si>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</si>
  <si>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</si>
  <si>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</si>
  <si>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</si>
  <si>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</si>
  <si>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</si>
  <si>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</si>
  <si>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</si>
  <si>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</si>
  <si>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</si>
  <si>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</si>
  <si>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</si>
  <si>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</si>
  <si>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</si>
  <si>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</si>
  <si>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</si>
  <si>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</si>
  <si>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</si>
  <si>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</si>
  <si>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</si>
  <si>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</si>
  <si>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</si>
  <si>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</si>
  <si>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</si>
  <si>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</si>
  <si>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</si>
  <si>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</si>
  <si>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</si>
  <si>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</si>
  <si>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</si>
  <si>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</si>
  <si>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</si>
  <si>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</si>
  <si>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</si>
  <si>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</si>
  <si>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</si>
  <si>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</si>
  <si>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</si>
  <si>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</si>
  <si>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</si>
  <si>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</si>
  <si>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</si>
  <si>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</si>
  <si>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</si>
  <si>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</si>
  <si>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</si>
  <si>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</si>
  <si>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</si>
  <si>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</si>
  <si>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</si>
  <si>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</si>
  <si>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</si>
  <si>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</si>
  <si>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</si>
  <si>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</si>
  <si>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</si>
  <si>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</si>
  <si>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</si>
  <si>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</si>
  <si>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</si>
  <si>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</si>
  <si>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</si>
  <si>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</si>
  <si>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</si>
  <si>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</si>
  <si>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</si>
  <si>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</si>
  <si>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</si>
  <si>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</si>
  <si>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</si>
  <si>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</si>
  <si>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</si>
  <si>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</si>
  <si>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</si>
  <si>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</si>
  <si>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</si>
  <si>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</si>
  <si>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</si>
  <si>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</si>
  <si>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</si>
  <si>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</si>
  <si>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</si>
  <si>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</si>
  <si>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</si>
  <si>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</si>
  <si>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</si>
  <si>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</si>
  <si>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</si>
  <si>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</si>
  <si>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</si>
  <si>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</si>
  <si>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</si>
  <si>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</si>
  <si>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</si>
  <si>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</si>
  <si>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</si>
  <si>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</si>
  <si>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</si>
  <si>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</si>
  <si>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</si>
  <si>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</si>
  <si>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</si>
  <si>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</si>
  <si>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</si>
  <si>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</si>
  <si>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</si>
  <si>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</si>
  <si>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</si>
  <si>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</si>
  <si>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</si>
  <si>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</si>
  <si>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</si>
  <si>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</si>
  <si>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</si>
  <si>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</si>
  <si>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</si>
  <si>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</si>
  <si>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</si>
  <si>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</si>
  <si>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</si>
  <si>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</si>
  <si>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</si>
  <si>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</si>
  <si>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</si>
  <si>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</si>
  <si>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</si>
  <si>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</si>
  <si>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</si>
  <si>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</si>
  <si>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</si>
  <si>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</si>
  <si>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</si>
  <si>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</si>
  <si>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</si>
  <si>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</si>
  <si>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</si>
  <si>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</si>
  <si>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</si>
  <si>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</si>
  <si>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</si>
  <si>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</si>
  <si>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</si>
  <si>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</si>
  <si>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</si>
  <si>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</si>
  <si>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</si>
  <si>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</si>
  <si>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</si>
  <si>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</si>
  <si>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</si>
  <si>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</si>
  <si>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</si>
  <si>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</si>
  <si>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</si>
  <si>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</si>
  <si>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</si>
  <si>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</si>
  <si>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</si>
  <si>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</si>
  <si>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</si>
  <si>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</si>
  <si>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</si>
  <si>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</si>
  <si>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</si>
  <si>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</si>
  <si>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</si>
  <si>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</si>
  <si>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</si>
  <si>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</si>
  <si>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</si>
  <si>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</si>
  <si>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</si>
  <si>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</si>
  <si>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</si>
  <si>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</si>
  <si>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</si>
  <si>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</si>
  <si>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</si>
  <si>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</si>
  <si>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</si>
  <si>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</si>
  <si>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</si>
  <si>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</si>
  <si>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</si>
  <si>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</si>
  <si>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</si>
  <si>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</si>
  <si>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</si>
  <si>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</si>
  <si>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</si>
  <si>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</si>
  <si>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</si>
  <si>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</si>
  <si>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</si>
  <si>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</si>
  <si>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</si>
  <si>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</si>
  <si>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</si>
  <si>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</si>
  <si>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</si>
  <si>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</si>
  <si>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</si>
  <si>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</si>
  <si>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</si>
  <si>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</si>
  <si>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</si>
  <si>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</si>
  <si>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</si>
  <si>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</si>
  <si>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</si>
  <si>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</si>
  <si>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</si>
  <si>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</si>
  <si>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</si>
  <si>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</si>
  <si>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</si>
  <si>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</si>
  <si>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</si>
  <si>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</si>
  <si>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</si>
  <si>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</si>
  <si>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</si>
  <si>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</si>
  <si>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</si>
  <si>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</si>
  <si>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</si>
  <si>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</si>
  <si>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</si>
  <si>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</si>
  <si>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</si>
  <si>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</si>
  <si>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</si>
  <si>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</si>
  <si>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</si>
  <si>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</si>
  <si>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</si>
  <si>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</si>
  <si>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</si>
  <si>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</si>
  <si>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</si>
  <si>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</si>
  <si>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</si>
  <si>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</si>
  <si>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</si>
  <si>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</si>
  <si>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</si>
  <si>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</si>
  <si>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</si>
  <si>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</si>
  <si>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</si>
  <si>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</si>
  <si>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</si>
  <si>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</si>
  <si>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</si>
  <si>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</si>
  <si>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</si>
  <si>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</si>
  <si>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</si>
  <si>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</si>
  <si>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</si>
  <si>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</si>
  <si>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</si>
  <si>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</si>
  <si>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</si>
  <si>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</si>
  <si>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</si>
  <si>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</si>
  <si>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</si>
  <si>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</si>
  <si>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</si>
  <si>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</si>
  <si>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</si>
  <si>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</si>
  <si>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</si>
  <si>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</si>
  <si>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</si>
  <si>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</si>
  <si>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</si>
  <si>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</si>
  <si>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</si>
  <si>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</si>
  <si>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</si>
  <si>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</si>
  <si>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</si>
  <si>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</si>
  <si>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</si>
  <si>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</si>
  <si>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</si>
  <si>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</si>
  <si>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</si>
  <si>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</si>
  <si>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</si>
  <si>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</si>
  <si>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</si>
  <si>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</si>
  <si>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</si>
  <si>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</si>
  <si>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</si>
  <si>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</si>
  <si>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</si>
  <si>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</si>
  <si>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</si>
  <si>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</si>
  <si>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</si>
  <si>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</si>
  <si>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</si>
  <si>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</si>
  <si>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</si>
  <si>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</si>
  <si>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</si>
  <si>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</si>
  <si>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</si>
  <si>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</si>
  <si>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</si>
  <si>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</si>
  <si>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</si>
  <si>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</si>
  <si>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</si>
  <si>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</si>
  <si>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</si>
  <si>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</si>
  <si>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</si>
  <si>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</si>
  <si>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</si>
  <si>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</si>
  <si>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</si>
  <si>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</si>
  <si>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</si>
  <si>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</si>
  <si>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</si>
  <si>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</si>
  <si>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</si>
  <si>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</si>
  <si>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</si>
  <si>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</si>
  <si>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</si>
  <si>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</si>
  <si>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</si>
  <si>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</si>
  <si>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</si>
  <si>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</si>
  <si>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</si>
  <si>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</si>
  <si>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</si>
  <si>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</si>
  <si>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</si>
  <si>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</si>
  <si>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</si>
  <si>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</si>
  <si>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</si>
  <si>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</si>
  <si>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</si>
  <si>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</si>
  <si>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</si>
  <si>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</si>
  <si>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</si>
  <si>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</si>
  <si>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</si>
  <si>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</si>
  <si>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</si>
  <si>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</si>
  <si>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</si>
  <si>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</si>
  <si>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</si>
  <si>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</si>
  <si>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</si>
  <si>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</si>
  <si>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</si>
  <si>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</si>
  <si>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</si>
  <si>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</si>
  <si>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</si>
  <si>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</si>
  <si>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</si>
  <si>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</si>
  <si>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</si>
  <si>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</si>
  <si>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</si>
  <si>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</si>
  <si>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</si>
  <si>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</si>
  <si>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</si>
  <si>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</si>
  <si>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</si>
  <si>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</si>
  <si>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</si>
  <si>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</si>
  <si>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</si>
  <si>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</si>
  <si>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</si>
  <si>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</si>
  <si>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</si>
  <si>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</si>
  <si>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</si>
  <si>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</si>
  <si>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</si>
  <si>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</si>
  <si>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</si>
  <si>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</si>
  <si>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</si>
  <si>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</si>
  <si>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</si>
  <si>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</si>
  <si>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</si>
  <si>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</si>
  <si>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</si>
  <si>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</si>
  <si>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</si>
  <si>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</si>
  <si>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</si>
  <si>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</si>
  <si>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</si>
  <si>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</si>
  <si>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</si>
  <si>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</si>
  <si>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</si>
  <si>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</si>
  <si>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</si>
  <si>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</si>
  <si>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</si>
  <si>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</si>
  <si>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</si>
  <si>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</si>
  <si>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</si>
  <si>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</si>
  <si>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</si>
  <si>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</si>
  <si>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</si>
  <si>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</si>
  <si>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</si>
  <si>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</si>
  <si>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</si>
  <si>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</si>
  <si>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</si>
  <si>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</si>
  <si>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</si>
  <si>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</si>
  <si>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</si>
  <si>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</si>
  <si>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</si>
  <si>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</si>
  <si>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</si>
  <si>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</si>
  <si>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</si>
  <si>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</si>
  <si>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</si>
  <si>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</si>
  <si>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</si>
  <si>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</si>
  <si>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</si>
  <si>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</si>
  <si>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</si>
  <si>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</si>
  <si>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</si>
  <si>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</si>
  <si>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</si>
  <si>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</si>
  <si>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</si>
  <si>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</si>
  <si>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</si>
  <si>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</si>
  <si>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</si>
  <si>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</si>
  <si>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</si>
  <si>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</si>
  <si>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</si>
  <si>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</si>
  <si>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</si>
  <si>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</si>
  <si>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</si>
  <si>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</si>
  <si>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</si>
  <si>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</si>
  <si>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</si>
  <si>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</si>
  <si>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</si>
  <si>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</si>
  <si>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</si>
  <si>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</si>
  <si>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</si>
  <si>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</si>
  <si>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</si>
  <si>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</si>
  <si>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</si>
  <si>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</si>
  <si>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</si>
  <si>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</si>
  <si>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</si>
  <si>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</si>
  <si>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</si>
  <si>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</si>
  <si>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</si>
  <si>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</si>
  <si>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</si>
  <si>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</si>
  <si>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</si>
  <si>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</si>
  <si>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</si>
  <si>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</si>
  <si>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</si>
  <si>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</si>
  <si>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</si>
  <si>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</si>
  <si>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</si>
  <si>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</si>
  <si>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</si>
  <si>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</si>
  <si>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</si>
  <si>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</si>
  <si>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</si>
  <si>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</si>
  <si>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</si>
  <si>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</si>
  <si>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</si>
  <si>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</si>
  <si>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</si>
  <si>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</si>
  <si>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</si>
  <si>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</si>
  <si>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</si>
  <si>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</si>
  <si>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</si>
  <si>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</si>
  <si>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</si>
  <si>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</si>
  <si>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</si>
  <si>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</si>
  <si>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</si>
  <si>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</si>
  <si>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</si>
  <si>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</si>
  <si>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</si>
  <si>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</si>
  <si>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</si>
  <si>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</si>
  <si>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</si>
  <si>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</si>
  <si>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</si>
  <si>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</si>
  <si>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</si>
  <si>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</si>
  <si>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</si>
  <si>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</si>
  <si>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</si>
  <si>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</si>
  <si>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</si>
  <si>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</si>
  <si>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</si>
  <si>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</si>
  <si>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</si>
  <si>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</si>
  <si>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</si>
  <si>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</si>
  <si>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</si>
  <si>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</si>
  <si>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</si>
  <si>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</si>
  <si>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</si>
  <si>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</si>
  <si>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</si>
  <si>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</si>
  <si>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</si>
  <si>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</si>
  <si>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</si>
  <si>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</si>
  <si>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</si>
  <si>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</si>
  <si>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</si>
  <si>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</si>
  <si>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</si>
  <si>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</si>
  <si>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</si>
  <si>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</si>
  <si>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</si>
  <si>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</si>
  <si>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</si>
  <si>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</si>
  <si>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</si>
  <si>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</si>
  <si>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</si>
  <si>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</si>
  <si>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</si>
  <si>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</si>
  <si>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</si>
  <si>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</si>
  <si>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</si>
  <si>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</si>
  <si>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</si>
  <si>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</si>
  <si>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</si>
  <si>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</si>
  <si>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</si>
  <si>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</si>
  <si>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</si>
  <si>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</si>
  <si>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</si>
  <si>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</si>
  <si>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</si>
  <si>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</si>
  <si>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</si>
  <si>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</si>
  <si>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</si>
  <si>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</si>
  <si>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</si>
  <si>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</si>
  <si>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</si>
  <si>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</si>
  <si>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</si>
  <si>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</si>
  <si>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</si>
  <si>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</si>
  <si>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</si>
  <si>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</si>
  <si>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</si>
  <si>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</si>
  <si>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</si>
  <si>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</si>
  <si>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</si>
  <si>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</si>
  <si>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</si>
  <si>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</si>
  <si>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</si>
  <si>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</si>
  <si>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</si>
  <si>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</si>
  <si>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</si>
  <si>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</si>
  <si>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</si>
  <si>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</si>
  <si>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</si>
  <si>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</si>
  <si>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</si>
  <si>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</si>
  <si>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</si>
  <si>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</si>
  <si>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</si>
  <si>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</si>
  <si>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</si>
  <si>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</si>
  <si>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</si>
  <si>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</si>
  <si>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</si>
  <si>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</si>
  <si>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</si>
  <si>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</si>
  <si>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</si>
  <si>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</si>
  <si>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</si>
  <si>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</si>
  <si>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</si>
  <si>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</si>
  <si>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</si>
  <si>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</si>
  <si>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</si>
  <si>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</si>
  <si>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</si>
  <si>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</si>
  <si>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</si>
  <si>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</si>
  <si>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</si>
  <si>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</si>
  <si>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</si>
  <si>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</si>
  <si>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</si>
  <si>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</si>
  <si>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</si>
  <si>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</si>
  <si>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</si>
  <si>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</si>
  <si>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</si>
  <si>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</si>
  <si>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</si>
  <si>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</si>
  <si>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</si>
  <si>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</si>
  <si>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</si>
  <si>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</si>
  <si>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</si>
  <si>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</si>
  <si>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</si>
  <si>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</si>
  <si>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</si>
  <si>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</si>
  <si>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</si>
  <si>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</si>
  <si>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</si>
  <si>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</si>
  <si>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</si>
  <si>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</si>
  <si>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</si>
  <si>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</si>
  <si>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</si>
  <si>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</si>
  <si>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</si>
  <si>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</si>
  <si>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</si>
  <si>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</si>
  <si>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</si>
  <si>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</si>
  <si>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</si>
  <si>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</si>
  <si>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</si>
  <si>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</si>
  <si>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</si>
  <si>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</si>
  <si>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</si>
  <si>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</si>
  <si>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</si>
  <si>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</si>
  <si>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</si>
  <si>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</si>
  <si>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</si>
  <si>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</si>
  <si>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</si>
  <si>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</si>
  <si>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</si>
  <si>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</si>
  <si>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</si>
  <si>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</si>
  <si>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</si>
  <si>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</si>
  <si>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</si>
  <si>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</si>
  <si>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</si>
  <si>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</si>
  <si>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</si>
  <si>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</si>
  <si>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</si>
  <si>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</si>
  <si>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</si>
  <si>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</si>
  <si>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</si>
  <si>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</si>
  <si>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</si>
  <si>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</si>
  <si>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</si>
  <si>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</si>
  <si>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</si>
  <si>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</si>
  <si>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</si>
  <si>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</si>
  <si>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</si>
  <si>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</si>
  <si>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</si>
  <si>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</si>
  <si>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</si>
  <si>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</si>
  <si>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</si>
  <si>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</si>
  <si>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</si>
  <si>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</si>
  <si>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</si>
  <si>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</si>
  <si>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</si>
  <si>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</si>
  <si>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</si>
  <si>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</si>
  <si>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</si>
  <si>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</si>
  <si>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</si>
  <si>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</si>
  <si>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</si>
  <si>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</si>
  <si>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</si>
  <si>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</si>
  <si>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</si>
  <si>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</si>
  <si>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</si>
  <si>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</si>
  <si>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</si>
  <si>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</si>
  <si>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</si>
  <si>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</si>
  <si>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</si>
  <si>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</si>
  <si>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</si>
  <si>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</si>
  <si>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</si>
  <si>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</si>
  <si>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</si>
  <si>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</si>
  <si>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</si>
  <si>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</si>
  <si>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</si>
  <si>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</si>
  <si>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</si>
  <si>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</si>
  <si>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</si>
  <si>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</si>
  <si>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</si>
  <si>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</si>
  <si>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</si>
  <si>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</si>
  <si>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</si>
  <si>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</si>
  <si>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</si>
  <si>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</si>
  <si>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</si>
  <si>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</si>
  <si>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</si>
  <si>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</si>
  <si>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</si>
  <si>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</si>
  <si>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</si>
  <si>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</si>
  <si>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</si>
  <si>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</si>
  <si>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</si>
  <si>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</si>
  <si>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</si>
  <si>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</si>
  <si>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</si>
  <si>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</si>
  <si>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</si>
  <si>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</si>
  <si>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</si>
  <si>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</si>
  <si>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</si>
  <si>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</si>
  <si>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</si>
  <si>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</si>
  <si>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</si>
  <si>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</si>
  <si>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</si>
  <si>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</si>
  <si>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</si>
  <si>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</si>
  <si>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</si>
  <si>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</si>
  <si>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</si>
  <si>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</si>
  <si>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</si>
  <si>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</si>
  <si>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</si>
  <si>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</si>
  <si>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</si>
  <si>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</si>
  <si>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</si>
  <si>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</si>
  <si>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</si>
  <si>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</si>
  <si>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</si>
  <si>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</si>
  <si>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</si>
  <si>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</si>
  <si>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</si>
  <si>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</si>
  <si>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</si>
  <si>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</si>
  <si>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</si>
  <si>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</si>
  <si>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</si>
  <si>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</si>
  <si>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</si>
  <si>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</si>
  <si>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</si>
  <si>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</si>
  <si>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</si>
  <si>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</si>
  <si>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</si>
  <si>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</si>
  <si>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</si>
  <si>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</si>
  <si>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</si>
  <si>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</si>
  <si>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</si>
  <si>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</si>
  <si>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</si>
  <si>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</si>
  <si>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</si>
  <si>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</si>
  <si>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</si>
  <si>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</si>
  <si>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</si>
  <si>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</si>
  <si>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</si>
  <si>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</si>
  <si>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</si>
  <si>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</si>
  <si>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</si>
  <si>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</si>
  <si>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</si>
  <si>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</si>
  <si>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</si>
  <si>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</si>
  <si>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</si>
  <si>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</si>
  <si>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</si>
  <si>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</si>
  <si>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</si>
  <si>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</si>
  <si>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</si>
  <si>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</si>
  <si>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</si>
  <si>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</si>
  <si>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</si>
  <si>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</si>
  <si>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</si>
  <si>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</si>
  <si>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</si>
  <si>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</si>
  <si>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</si>
  <si>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</si>
  <si>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</si>
  <si>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</si>
  <si>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</si>
  <si>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</si>
  <si>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</si>
  <si>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</si>
  <si>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</si>
  <si>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</si>
  <si>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</si>
  <si>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</si>
  <si>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</si>
  <si>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</si>
  <si>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</si>
  <si>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</si>
  <si>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</si>
  <si>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</si>
  <si>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</si>
  <si>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</si>
  <si>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</si>
  <si>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</si>
  <si>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</si>
  <si>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</si>
  <si>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</si>
  <si>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</si>
  <si>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</si>
  <si>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</si>
  <si>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</si>
  <si>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</si>
  <si>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</si>
  <si>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</si>
  <si>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</si>
  <si>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</si>
  <si>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</si>
  <si>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</si>
  <si>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</si>
  <si>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</si>
  <si>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</si>
  <si>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</si>
  <si>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</si>
  <si>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</si>
  <si>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</si>
  <si>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</si>
  <si>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</si>
  <si>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</si>
  <si>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</si>
  <si>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</si>
  <si>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</si>
  <si>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</si>
  <si>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</si>
  <si>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</si>
  <si>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</si>
  <si>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</si>
  <si>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</si>
  <si>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</si>
  <si>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</si>
  <si>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</si>
  <si>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</si>
  <si>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</si>
  <si>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</si>
  <si>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</si>
  <si>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</si>
  <si>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</si>
  <si>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</si>
  <si>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</si>
  <si>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</si>
  <si>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</si>
  <si>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</si>
  <si>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</si>
  <si>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</si>
  <si>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</si>
  <si>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</si>
  <si>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</si>
  <si>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</si>
  <si>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</si>
  <si>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</si>
  <si>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</si>
  <si>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</si>
  <si>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</si>
  <si>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</si>
  <si>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</si>
  <si>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</si>
  <si>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</si>
  <si>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</si>
  <si>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</si>
  <si>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</si>
  <si>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</si>
  <si>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</si>
  <si>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</si>
  <si>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</si>
  <si>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</si>
  <si>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</si>
  <si>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</si>
  <si>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</si>
  <si>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</si>
  <si>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</si>
  <si>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</si>
  <si>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</si>
  <si>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</si>
  <si>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</si>
  <si>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</si>
  <si>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</si>
  <si>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</si>
  <si>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</si>
  <si>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</si>
  <si>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</si>
  <si>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</si>
  <si>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</si>
  <si>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</si>
  <si>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</si>
  <si>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</si>
  <si>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</si>
  <si>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</si>
  <si>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</si>
  <si>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</si>
  <si>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</si>
  <si>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</si>
  <si>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</si>
  <si>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</si>
  <si>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</si>
  <si>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</si>
  <si>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</si>
  <si>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</si>
  <si>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</si>
  <si>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</si>
  <si>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</si>
  <si>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</si>
  <si>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</si>
  <si>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</si>
  <si>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</si>
  <si>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</si>
  <si>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</si>
  <si>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</si>
  <si>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</si>
  <si>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</si>
  <si>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</si>
  <si>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</si>
  <si>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</si>
  <si>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</si>
  <si>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</si>
  <si>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</si>
  <si>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</si>
  <si>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</si>
  <si>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</si>
  <si>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</si>
  <si>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</si>
  <si>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</si>
  <si>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</si>
  <si>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</si>
  <si>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</si>
  <si>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</si>
  <si>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</si>
  <si>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</si>
  <si>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</si>
  <si>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</si>
  <si>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</si>
  <si>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</si>
  <si>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</si>
  <si>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</si>
  <si>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</si>
  <si>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</si>
  <si>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</si>
  <si>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</si>
  <si>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</si>
  <si>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</si>
  <si>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</si>
  <si>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</si>
  <si>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</si>
  <si>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</si>
  <si>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</si>
  <si>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</si>
  <si>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</si>
  <si>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</si>
  <si>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</si>
  <si>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</si>
  <si>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</si>
  <si>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</si>
  <si>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</si>
  <si>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</si>
  <si>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</si>
  <si>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</si>
  <si>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</si>
  <si>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</si>
  <si>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</si>
  <si>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</si>
  <si>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</si>
  <si>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</si>
  <si>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</si>
  <si>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</si>
  <si>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</si>
  <si>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</si>
  <si>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</si>
  <si>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</si>
  <si>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</si>
  <si>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</si>
  <si>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</si>
  <si>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</si>
  <si>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</si>
  <si>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</si>
  <si>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</si>
  <si>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</si>
  <si>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</si>
  <si>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</si>
  <si>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</si>
  <si>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</si>
  <si>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</si>
  <si>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</si>
  <si>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</si>
  <si>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</si>
  <si>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</si>
  <si>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</si>
  <si>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</si>
  <si>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</si>
  <si>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</si>
  <si>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</si>
  <si>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</si>
  <si>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</si>
  <si>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</si>
  <si>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</si>
  <si>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</si>
  <si>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</si>
  <si>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</si>
  <si>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</si>
  <si>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</si>
  <si>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</si>
  <si>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</si>
  <si>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</si>
  <si>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</si>
  <si>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</si>
  <si>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</si>
  <si>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</si>
  <si>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</si>
  <si>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</si>
  <si>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</si>
  <si>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</si>
  <si>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</si>
  <si>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</si>
  <si>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</si>
  <si>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</si>
  <si>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</si>
  <si>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</si>
  <si>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</si>
  <si>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</si>
  <si>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</si>
  <si>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</si>
  <si>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</si>
  <si>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</si>
  <si>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</si>
  <si>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</si>
  <si>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</si>
  <si>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</si>
  <si>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</si>
  <si>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</si>
  <si>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</si>
  <si>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</si>
  <si>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</si>
  <si>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</si>
  <si>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</si>
  <si>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</si>
  <si>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</si>
  <si>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</si>
  <si>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</si>
  <si>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</si>
  <si>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</si>
  <si>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</si>
  <si>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</si>
  <si>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</si>
  <si>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</si>
  <si>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</si>
  <si>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</si>
  <si>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</si>
  <si>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</si>
  <si>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</si>
  <si>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</si>
  <si>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</si>
  <si>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</si>
  <si>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</si>
  <si>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</si>
  <si>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</si>
  <si>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</si>
  <si>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</si>
  <si>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</si>
  <si>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</si>
  <si>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</si>
  <si>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</si>
  <si>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</si>
  <si>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</si>
  <si>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</si>
  <si>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</si>
  <si>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</si>
  <si>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</si>
  <si>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</si>
  <si>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</si>
  <si>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</si>
  <si>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</si>
  <si>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</si>
  <si>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</si>
  <si>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</si>
  <si>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</si>
  <si>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</si>
  <si>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</si>
  <si>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</si>
  <si>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</si>
  <si>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</si>
  <si>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</si>
  <si>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</si>
  <si>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</si>
  <si>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</si>
  <si>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</si>
  <si>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</si>
  <si>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</si>
  <si>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</si>
  <si>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</si>
  <si>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</si>
  <si>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</si>
  <si>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</si>
  <si>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</si>
  <si>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</si>
  <si>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</si>
  <si>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</si>
  <si>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</si>
  <si>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</si>
  <si>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</si>
  <si>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</si>
  <si>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</si>
  <si>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</si>
  <si>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</si>
  <si>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</si>
  <si>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</si>
  <si>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</si>
  <si>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</si>
  <si>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</si>
  <si>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</si>
  <si>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</si>
  <si>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</si>
  <si>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</si>
  <si>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</si>
  <si>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</si>
  <si>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</si>
  <si>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</si>
  <si>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</si>
  <si>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</si>
  <si>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</si>
  <si>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</si>
  <si>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</si>
  <si>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</si>
  <si>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</si>
  <si>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</si>
  <si>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</si>
  <si>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</si>
  <si>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</si>
  <si>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</si>
  <si>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</si>
  <si>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</si>
  <si>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</si>
  <si>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</si>
  <si>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</si>
  <si>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</si>
  <si>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</si>
  <si>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</si>
  <si>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</si>
  <si>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</si>
  <si>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</si>
  <si>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</si>
  <si>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</si>
  <si>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</si>
  <si>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</si>
  <si>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</si>
  <si>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</si>
  <si>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</si>
  <si>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</si>
  <si>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</si>
  <si>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</si>
  <si>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</si>
  <si>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</si>
  <si>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</si>
  <si>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</si>
  <si>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</si>
  <si>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</si>
  <si>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</si>
  <si>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</si>
  <si>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</si>
  <si>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</si>
  <si>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</si>
  <si>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</si>
  <si>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</si>
  <si>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</si>
  <si>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</si>
  <si>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</si>
  <si>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</si>
  <si>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</si>
  <si>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</si>
  <si>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</si>
  <si>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</si>
  <si>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</si>
  <si>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</si>
  <si>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</si>
  <si>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</si>
  <si>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</si>
  <si>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</si>
  <si>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</si>
  <si>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</si>
  <si>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</si>
  <si>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</si>
  <si>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</si>
  <si>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</si>
  <si>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</si>
  <si>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</si>
  <si>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</si>
  <si>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</si>
  <si>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</si>
  <si>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</si>
  <si>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</si>
  <si>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</si>
  <si>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</si>
  <si>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</si>
  <si>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</si>
  <si>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</si>
  <si>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</si>
  <si>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</si>
  <si>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</si>
  <si>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</si>
  <si>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</si>
  <si>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</si>
  <si>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</si>
  <si>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</si>
  <si>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</si>
  <si>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</si>
  <si>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</si>
  <si>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</si>
  <si>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</si>
  <si>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</si>
  <si>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</si>
  <si>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</si>
  <si>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</si>
  <si>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</si>
  <si>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</si>
  <si>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</si>
  <si>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</si>
  <si>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</si>
  <si>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</si>
  <si>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</si>
  <si>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</si>
  <si>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</si>
  <si>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</si>
  <si>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</si>
  <si>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</si>
  <si>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</si>
  <si>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</si>
  <si>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</si>
  <si>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</si>
  <si>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</si>
  <si>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</si>
  <si>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</si>
  <si>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</si>
  <si>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</si>
  <si>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</si>
  <si>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</si>
  <si>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</si>
  <si>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</si>
  <si>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</si>
  <si>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</si>
  <si>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</si>
  <si>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</si>
  <si>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</si>
  <si>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</si>
  <si>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</si>
  <si>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</si>
  <si>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</si>
  <si>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</si>
  <si>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</si>
  <si>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</si>
  <si>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</si>
  <si>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</si>
  <si>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</si>
  <si>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</si>
  <si>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</si>
  <si>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</si>
  <si>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</si>
  <si>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</si>
  <si>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</si>
  <si>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</si>
  <si>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</si>
  <si>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</si>
  <si>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</si>
  <si>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</si>
  <si>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</si>
  <si>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</si>
  <si>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</si>
  <si>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</si>
  <si>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</si>
  <si>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</si>
  <si>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</si>
  <si>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</si>
  <si>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</si>
  <si>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</si>
  <si>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</si>
  <si>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</si>
  <si>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</si>
  <si>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</si>
  <si>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</si>
  <si>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</si>
  <si>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</si>
  <si>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</si>
  <si>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</si>
  <si>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</si>
  <si>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</si>
  <si>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</si>
  <si>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</si>
  <si>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</si>
  <si>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</si>
  <si>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</si>
  <si>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</si>
  <si>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</si>
  <si>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</si>
  <si>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</si>
  <si>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</si>
  <si>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</si>
  <si>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</si>
  <si>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</si>
  <si>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</si>
  <si>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</si>
  <si>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</si>
  <si>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</si>
  <si>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</si>
  <si>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</si>
  <si>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</si>
  <si>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</si>
  <si>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</si>
  <si>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</si>
  <si>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</si>
  <si>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</si>
  <si>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</si>
  <si>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</si>
  <si>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</si>
  <si>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</si>
  <si>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</si>
  <si>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</si>
  <si>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</si>
  <si>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</si>
  <si>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</si>
  <si>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</si>
  <si>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</si>
  <si>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</si>
  <si>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</si>
  <si>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</si>
  <si>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</si>
  <si>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</si>
  <si>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</si>
  <si>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</si>
  <si>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</si>
  <si>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</si>
  <si>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</si>
  <si>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</si>
  <si>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</si>
  <si>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</si>
  <si>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</si>
  <si>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</si>
  <si>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</si>
  <si>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</si>
  <si>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</si>
  <si>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</si>
  <si>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</si>
  <si>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</si>
  <si>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</si>
  <si>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</si>
  <si>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</si>
  <si>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</si>
  <si>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</si>
  <si>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</si>
  <si>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</si>
  <si>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</si>
  <si>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</si>
  <si>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</si>
  <si>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</si>
  <si>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</si>
  <si>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</si>
  <si>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</si>
  <si>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</si>
  <si>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</si>
  <si>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</si>
  <si>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</si>
  <si>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</si>
  <si>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</si>
  <si>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</si>
  <si>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</si>
  <si>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</si>
  <si>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</si>
  <si>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</si>
  <si>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</si>
  <si>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</si>
  <si>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</si>
  <si>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</si>
  <si>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</si>
  <si>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</si>
  <si>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</si>
  <si>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</si>
  <si>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</si>
  <si>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</si>
  <si>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</si>
  <si>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</si>
  <si>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</si>
  <si>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</si>
  <si>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</si>
  <si>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</si>
  <si>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</si>
  <si>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</si>
  <si>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</si>
  <si>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</si>
  <si>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</si>
  <si>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</si>
  <si>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</si>
  <si>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</si>
  <si>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</si>
  <si>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</si>
  <si>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</si>
  <si>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</si>
  <si>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</si>
  <si>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</si>
  <si>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</si>
  <si>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</si>
  <si>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</si>
  <si>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</si>
  <si>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</si>
  <si>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</si>
  <si>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</si>
  <si>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</si>
  <si>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</si>
  <si>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</si>
  <si>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</si>
  <si>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</si>
  <si>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</si>
  <si>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</si>
  <si>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</si>
  <si>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</si>
  <si>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</si>
  <si>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</si>
  <si>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</si>
  <si>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</si>
  <si>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</si>
  <si>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</si>
  <si>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</si>
  <si>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</si>
  <si>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</si>
  <si>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</si>
  <si>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</si>
  <si>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</si>
  <si>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</si>
  <si>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</si>
  <si>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</si>
  <si>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</si>
  <si>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</si>
  <si>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</si>
  <si>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</si>
  <si>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</si>
  <si>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</si>
  <si>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</si>
  <si>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</si>
  <si>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</si>
  <si>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</si>
  <si>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</si>
  <si>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</si>
  <si>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</si>
  <si>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</si>
  <si>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</si>
  <si>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</si>
  <si>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</si>
  <si>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</si>
  <si>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</si>
  <si>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</si>
  <si>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</si>
  <si>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</si>
  <si>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</si>
  <si>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</si>
  <si>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</si>
  <si>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</si>
  <si>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</si>
  <si>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</si>
  <si>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</si>
  <si>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</si>
  <si>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</si>
  <si>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</si>
  <si>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</si>
  <si>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</si>
  <si>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</si>
  <si>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</si>
  <si>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</si>
  <si>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</si>
  <si>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</si>
  <si>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</si>
  <si>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</si>
  <si>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</si>
  <si>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</si>
  <si>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</si>
  <si>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</si>
  <si>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</si>
  <si>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</si>
  <si>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</si>
  <si>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</si>
  <si>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</si>
  <si>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</si>
  <si>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</si>
  <si>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</si>
  <si>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</si>
  <si>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</si>
  <si>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</si>
  <si>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</si>
  <si>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</si>
  <si>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</si>
  <si>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</si>
  <si>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</si>
  <si>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</si>
  <si>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</si>
  <si>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</si>
  <si>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</si>
  <si>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</si>
  <si>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</si>
  <si>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</si>
  <si>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</si>
  <si>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</si>
  <si>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</si>
  <si>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</si>
  <si>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</si>
  <si>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</si>
  <si>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</si>
  <si>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</si>
  <si>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</si>
  <si>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</si>
  <si>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</si>
  <si>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</si>
  <si>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</si>
  <si>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</si>
  <si>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</si>
  <si>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</si>
  <si>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</si>
  <si>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</si>
  <si>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</si>
  <si>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</si>
  <si>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</si>
  <si>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</si>
  <si>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</si>
  <si>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</si>
  <si>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</si>
  <si>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</si>
  <si>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</si>
  <si>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</si>
  <si>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</si>
  <si>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</si>
  <si>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</si>
  <si>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</si>
  <si>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</si>
  <si>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</si>
  <si>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</si>
  <si>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</si>
  <si>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</si>
  <si>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</si>
  <si>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</si>
  <si>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</si>
  <si>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</si>
  <si>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</si>
  <si>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</si>
  <si>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</si>
  <si>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</si>
  <si>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</si>
  <si>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</si>
  <si>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</si>
  <si>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</si>
  <si>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</si>
  <si>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</si>
  <si>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</si>
  <si>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</si>
  <si>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</si>
  <si>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</si>
  <si>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</si>
  <si>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</si>
  <si>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</si>
  <si>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</si>
  <si>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</si>
  <si>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</si>
  <si>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</si>
  <si>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</si>
  <si>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</si>
  <si>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</si>
  <si>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</si>
  <si>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</si>
  <si>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</si>
  <si>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</si>
  <si>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</si>
  <si>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</si>
  <si>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</si>
  <si>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</si>
  <si>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</si>
  <si>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</si>
  <si>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</si>
  <si>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</si>
  <si>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</si>
  <si>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</si>
  <si>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</si>
  <si>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</si>
  <si>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</si>
  <si>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</si>
  <si>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</si>
  <si>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</si>
  <si>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</si>
  <si>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</si>
  <si>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</si>
  <si>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</si>
  <si>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</si>
  <si>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</si>
  <si>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</si>
  <si>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</si>
  <si>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</si>
  <si>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</si>
  <si>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</si>
  <si>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</si>
  <si>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</si>
  <si>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</si>
  <si>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</si>
  <si>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</si>
  <si>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</si>
  <si>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</si>
  <si>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</si>
  <si>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</si>
  <si>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</si>
  <si>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</si>
  <si>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</si>
  <si>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</si>
  <si>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</si>
  <si>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</si>
  <si>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</si>
  <si>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</si>
  <si>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</si>
  <si>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</si>
  <si>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</si>
  <si>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</si>
  <si>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</si>
  <si>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</si>
  <si>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</si>
  <si>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</si>
  <si>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</si>
  <si>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</si>
  <si>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</si>
  <si>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</si>
  <si>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</si>
  <si>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</si>
  <si>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</si>
  <si>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</si>
  <si>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</si>
  <si>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</si>
  <si>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</si>
  <si>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</si>
  <si>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</si>
  <si>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</si>
  <si>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</si>
  <si>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</si>
  <si>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</si>
  <si>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</si>
  <si>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</si>
  <si>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</si>
  <si>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</si>
  <si>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</si>
  <si>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</si>
  <si>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</si>
  <si>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</si>
  <si>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</si>
  <si>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</si>
  <si>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</si>
  <si>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</si>
  <si>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</si>
  <si>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</si>
  <si>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</si>
  <si>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</si>
  <si>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</si>
  <si>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</si>
  <si>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</si>
  <si>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</si>
  <si>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</si>
  <si>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</si>
  <si>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</si>
  <si>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</si>
  <si>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</si>
  <si>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</si>
  <si>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</si>
  <si>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</si>
  <si>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</si>
  <si>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</si>
  <si>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</si>
  <si>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</si>
  <si>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</si>
  <si>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</si>
  <si>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</si>
  <si>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</si>
  <si>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</si>
  <si>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</si>
  <si>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</si>
  <si>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</si>
  <si>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</si>
  <si>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</si>
  <si>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</si>
  <si>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</si>
  <si>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</si>
  <si>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</si>
  <si>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</si>
  <si>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</si>
  <si>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</si>
  <si>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</si>
  <si>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</si>
  <si>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</si>
  <si>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</si>
  <si>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</si>
  <si>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</si>
  <si>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</si>
  <si>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</si>
  <si>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</si>
  <si>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</si>
  <si>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</si>
  <si>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</si>
  <si>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</si>
  <si>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</si>
  <si>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</si>
  <si>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</si>
  <si>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</si>
  <si>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</si>
  <si>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</si>
  <si>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</si>
  <si>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</si>
  <si>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</si>
  <si>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</si>
  <si>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</si>
  <si>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</si>
  <si>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</si>
  <si>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</si>
  <si>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</si>
  <si>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</si>
  <si>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</si>
  <si>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</si>
  <si>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</si>
  <si>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</si>
  <si>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</si>
  <si>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</si>
  <si>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</si>
  <si>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</si>
  <si>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</si>
  <si>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</si>
  <si>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</si>
  <si>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</si>
  <si>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</si>
  <si>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</si>
  <si>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</si>
  <si>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</si>
  <si>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</si>
  <si>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</si>
  <si>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</si>
  <si>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</si>
  <si>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</si>
  <si>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</si>
  <si>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</si>
  <si>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</si>
  <si>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</si>
  <si>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</si>
  <si>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</si>
  <si>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</si>
  <si>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</si>
  <si>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</si>
  <si>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</si>
  <si>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</si>
  <si>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</si>
  <si>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</si>
  <si>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</si>
  <si>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</si>
  <si>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</si>
  <si>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</si>
  <si>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</si>
  <si>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</si>
  <si>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</si>
  <si>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</si>
  <si>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</si>
  <si>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</si>
  <si>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</si>
  <si>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</si>
  <si>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</si>
  <si>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</si>
  <si>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</si>
  <si>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</si>
  <si>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</si>
  <si>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</si>
  <si>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</si>
  <si>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</si>
  <si>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</si>
  <si>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</si>
  <si>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</si>
  <si>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</si>
  <si>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</si>
  <si>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</si>
  <si>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</si>
  <si>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</si>
  <si>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</si>
  <si>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</si>
  <si>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</si>
  <si>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</si>
  <si>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</si>
  <si>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</si>
  <si>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</si>
  <si>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</si>
  <si>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</si>
  <si>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</si>
  <si>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</si>
  <si>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</si>
  <si>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</si>
  <si>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</si>
  <si>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</si>
  <si>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</si>
  <si>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</si>
  <si>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</si>
  <si>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</si>
  <si>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</si>
  <si>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</si>
  <si>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</si>
  <si>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</si>
  <si>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</si>
  <si>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</si>
  <si>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</si>
  <si>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</si>
  <si>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</si>
  <si>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</si>
  <si>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</si>
  <si>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</si>
  <si>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</si>
  <si>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</si>
  <si>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</si>
  <si>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</si>
  <si>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</si>
  <si>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</si>
  <si>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</si>
  <si>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</si>
  <si>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</si>
  <si>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</si>
  <si>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</si>
  <si>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</si>
  <si>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</si>
  <si>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</si>
  <si>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</si>
  <si>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</si>
  <si>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</si>
  <si>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</si>
  <si>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</si>
  <si>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</si>
  <si>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</si>
  <si>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</si>
  <si>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</si>
  <si>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</si>
  <si>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</si>
  <si>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</si>
  <si>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</si>
  <si>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</si>
  <si>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</si>
  <si>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</si>
  <si>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</si>
  <si>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</si>
  <si>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</si>
  <si>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</si>
  <si>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</si>
  <si>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</si>
  <si>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</si>
  <si>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</si>
  <si>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</si>
  <si>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</si>
  <si>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</si>
  <si>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</si>
  <si>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</si>
  <si>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</si>
  <si>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</si>
  <si>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</si>
  <si>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</si>
  <si>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</si>
  <si>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</si>
  <si>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</si>
  <si>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</si>
  <si>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</si>
  <si>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</si>
  <si>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</si>
  <si>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</si>
  <si>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</si>
  <si>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</si>
  <si>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</si>
  <si>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</si>
  <si>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</si>
  <si>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</si>
  <si>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</si>
  <si>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</si>
  <si>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</si>
  <si>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</si>
  <si>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</si>
  <si>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</si>
  <si>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</si>
  <si>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</si>
  <si>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</si>
  <si>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</si>
  <si>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</si>
  <si>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</si>
  <si>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</si>
  <si>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</si>
  <si>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</si>
  <si>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</si>
  <si>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</si>
  <si>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</si>
  <si>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</si>
  <si>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</si>
  <si>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</si>
  <si>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</si>
  <si>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</si>
  <si>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</si>
  <si>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</si>
  <si>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</si>
  <si>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</si>
  <si>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</si>
  <si>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</si>
  <si>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</si>
  <si>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</si>
  <si>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</si>
  <si>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</si>
  <si>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</si>
  <si>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</si>
  <si>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</si>
  <si>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</si>
  <si>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</si>
  <si>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</si>
  <si>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</si>
  <si>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</si>
  <si>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</si>
  <si>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</si>
  <si>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</si>
  <si>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</si>
  <si>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</si>
  <si>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</si>
  <si>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</si>
  <si>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</si>
  <si>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</si>
  <si>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</si>
  <si>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</si>
  <si>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</si>
  <si>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</si>
  <si>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</si>
  <si>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</si>
  <si>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</si>
  <si>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</si>
  <si>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</si>
  <si>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</si>
  <si>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</si>
  <si>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</si>
  <si>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</si>
  <si>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</si>
  <si>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</si>
  <si>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</si>
  <si>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</si>
  <si>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</si>
  <si>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</si>
  <si>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</si>
  <si>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</si>
  <si>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</si>
  <si>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</si>
  <si>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</si>
  <si>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</si>
  <si>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</si>
  <si>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</si>
  <si>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</si>
  <si>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</si>
  <si>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</si>
  <si>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</si>
  <si>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</si>
  <si>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</si>
  <si>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</si>
  <si>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</si>
  <si>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</si>
  <si>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</si>
  <si>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</si>
  <si>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</si>
  <si>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</si>
  <si>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</si>
  <si>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</si>
  <si>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</si>
  <si>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</si>
  <si>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</si>
  <si>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</si>
  <si>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</si>
  <si>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</si>
  <si>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</si>
  <si>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</si>
  <si>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</si>
  <si>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</si>
  <si>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</si>
  <si>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</si>
  <si>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</si>
  <si>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</si>
  <si>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</si>
  <si>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</si>
  <si>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</si>
  <si>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</si>
  <si>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</si>
  <si>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</si>
  <si>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</si>
  <si>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</si>
  <si>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</si>
  <si>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</si>
  <si>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</si>
  <si>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</si>
  <si>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</si>
  <si>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</si>
  <si>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</si>
  <si>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</si>
  <si>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</si>
  <si>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</si>
  <si>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</si>
  <si>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</si>
  <si>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</si>
  <si>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</si>
  <si>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</si>
  <si>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</si>
  <si>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</si>
  <si>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</si>
  <si>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</si>
  <si>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</si>
  <si>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</si>
  <si>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</si>
  <si>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</si>
  <si>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</si>
  <si>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</si>
  <si>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</si>
  <si>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</si>
  <si>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</si>
  <si>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</si>
  <si>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</si>
  <si>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</si>
  <si>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</si>
  <si>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</si>
  <si>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</si>
  <si>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</si>
  <si>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</si>
  <si>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</si>
  <si>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</si>
  <si>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</si>
  <si>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</si>
  <si>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</si>
  <si>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</si>
  <si>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</si>
  <si>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</si>
  <si>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</si>
  <si>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</si>
  <si>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</si>
  <si>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</si>
  <si>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</si>
  <si>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</si>
  <si>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</si>
  <si>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</si>
  <si>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</si>
  <si>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</si>
  <si>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</si>
  <si>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</si>
  <si>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</si>
  <si>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</si>
  <si>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</si>
  <si>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</si>
  <si>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</si>
  <si>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</si>
  <si>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</si>
  <si>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</si>
  <si>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</si>
  <si>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</si>
  <si>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</si>
  <si>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</si>
  <si>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</si>
  <si>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</si>
  <si>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</si>
  <si>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</si>
  <si>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</si>
  <si>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</si>
  <si>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</si>
  <si>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</si>
  <si>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</si>
  <si>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</si>
  <si>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</si>
  <si>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</si>
  <si>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</si>
  <si>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</si>
  <si>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</si>
  <si>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</si>
  <si>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</si>
  <si>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</si>
  <si>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</si>
  <si>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</si>
  <si>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</si>
  <si>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</si>
  <si>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</si>
  <si>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</si>
  <si>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</si>
  <si>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</si>
  <si>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</si>
  <si>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</si>
  <si>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</si>
  <si>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</si>
  <si>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</si>
  <si>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</si>
  <si>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</si>
  <si>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</si>
  <si>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</si>
  <si>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</si>
  <si>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</si>
  <si>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</si>
  <si>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</si>
  <si>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</si>
  <si>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</si>
  <si>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</si>
  <si>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</si>
  <si>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</si>
  <si>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</si>
  <si>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</si>
  <si>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</si>
  <si>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</si>
  <si>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</si>
  <si>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</si>
  <si>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</si>
  <si>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</si>
  <si>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</si>
  <si>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</si>
  <si>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</si>
  <si>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</si>
  <si>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</si>
  <si>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</si>
  <si>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</si>
  <si>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</si>
  <si>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</si>
  <si>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</si>
  <si>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</si>
  <si>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</si>
  <si>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</si>
  <si>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</si>
  <si>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</si>
  <si>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</si>
  <si>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</si>
  <si>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</si>
  <si>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</si>
  <si>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</si>
  <si>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</si>
  <si>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</si>
  <si>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</si>
  <si>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</si>
  <si>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</si>
  <si>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</si>
  <si>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</si>
  <si>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</si>
  <si>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</si>
  <si>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</si>
  <si>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</si>
  <si>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</si>
  <si>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</si>
  <si>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</si>
  <si>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</si>
  <si>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</si>
  <si>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</si>
  <si>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</si>
  <si>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</si>
  <si>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</si>
  <si>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</si>
  <si>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</si>
  <si>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</si>
  <si>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</si>
  <si>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</si>
  <si>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</si>
  <si>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</si>
  <si>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</si>
  <si>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</si>
  <si>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</si>
  <si>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</si>
  <si>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</si>
  <si>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</si>
  <si>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</si>
  <si>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</si>
  <si>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</si>
  <si>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</si>
  <si>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</si>
  <si>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</si>
  <si>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</si>
  <si>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</si>
  <si>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</si>
  <si>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</si>
  <si>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</si>
  <si>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</si>
  <si>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</si>
  <si>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</si>
  <si>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</si>
  <si>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</si>
  <si>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</si>
  <si>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</si>
  <si>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</si>
  <si>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</si>
  <si>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</si>
  <si>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</si>
  <si>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</si>
  <si>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</si>
  <si>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</si>
  <si>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</si>
  <si>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</si>
  <si>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</si>
  <si>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</si>
  <si>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</si>
  <si>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</si>
  <si>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</si>
  <si>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</si>
  <si>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</si>
  <si>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</si>
  <si>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</si>
  <si>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</si>
  <si>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</si>
  <si>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</si>
  <si>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</si>
  <si>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</si>
  <si>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</si>
  <si>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</si>
  <si>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</si>
  <si>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</si>
  <si>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</si>
  <si>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</si>
  <si>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</si>
  <si>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</si>
  <si>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</si>
  <si>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</si>
  <si>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</si>
  <si>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</si>
  <si>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</si>
  <si>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</si>
  <si>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</si>
  <si>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</si>
  <si>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</si>
  <si>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</si>
  <si>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</si>
  <si>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</si>
  <si>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</si>
  <si>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</si>
  <si>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</si>
  <si>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</si>
  <si>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</si>
  <si>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</si>
  <si>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</si>
  <si>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</si>
  <si>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</si>
  <si>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</si>
  <si>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</si>
  <si>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</si>
  <si>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</si>
  <si>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</si>
  <si>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</si>
  <si>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</si>
  <si>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</si>
  <si>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</si>
  <si>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</si>
  <si>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</si>
  <si>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</si>
  <si>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</si>
  <si>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</si>
  <si>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</si>
  <si>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</si>
  <si>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</si>
  <si>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</si>
  <si>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</si>
  <si>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</si>
  <si>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</si>
  <si>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</si>
  <si>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</si>
  <si>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</si>
  <si>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</si>
  <si>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</si>
  <si>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</si>
  <si>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</si>
  <si>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</si>
  <si>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</si>
  <si>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</si>
  <si>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</si>
  <si>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</si>
  <si>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</si>
  <si>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</si>
  <si>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</si>
  <si>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</si>
  <si>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</si>
  <si>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</si>
  <si>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</si>
  <si>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</si>
  <si>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</si>
  <si>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</si>
  <si>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</si>
  <si>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</si>
  <si>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</si>
  <si>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</si>
  <si>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</si>
  <si>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</si>
  <si>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</si>
  <si>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</si>
  <si>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</si>
  <si>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</si>
  <si>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</si>
  <si>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</si>
  <si>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</si>
  <si>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</si>
  <si>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</si>
  <si>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</si>
  <si>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</si>
  <si>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</si>
  <si>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</si>
  <si>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</si>
  <si>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</si>
  <si>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</si>
  <si>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</si>
  <si>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</si>
  <si>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</si>
  <si>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</si>
  <si>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</si>
  <si>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</si>
  <si>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</si>
  <si>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</si>
  <si>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</si>
  <si>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</si>
  <si>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</si>
  <si>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</si>
  <si>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</si>
  <si>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</si>
  <si>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</si>
  <si>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</si>
  <si>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</si>
  <si>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</si>
  <si>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</si>
  <si>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</si>
  <si>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</si>
  <si>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</si>
  <si>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</si>
  <si>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</si>
  <si>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</si>
  <si>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</si>
  <si>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</si>
  <si>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</si>
  <si>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</si>
  <si>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</si>
  <si>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</si>
  <si>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</si>
  <si>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</si>
  <si>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</si>
  <si>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</si>
  <si>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</si>
  <si>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</si>
  <si>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</si>
  <si>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</si>
  <si>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</si>
  <si>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</si>
  <si>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</si>
  <si>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</si>
  <si>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</si>
  <si>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</si>
  <si>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</si>
  <si>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</si>
  <si>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</si>
  <si>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</si>
  <si>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</si>
  <si>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</si>
  <si>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</si>
  <si>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</si>
  <si>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</si>
  <si>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</si>
  <si>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</si>
  <si>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</si>
  <si>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</si>
  <si>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</si>
  <si>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</si>
  <si>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</si>
  <si>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</si>
  <si>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</si>
  <si>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</si>
  <si>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</si>
  <si>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</si>
  <si>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</si>
  <si>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</si>
  <si>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</si>
  <si>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</si>
  <si>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</si>
  <si>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</si>
  <si>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</si>
  <si>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</si>
  <si>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</si>
  <si>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</si>
  <si>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</si>
  <si>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</si>
  <si>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</si>
  <si>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</si>
  <si>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</si>
  <si>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</si>
  <si>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</si>
  <si>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</si>
  <si>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</si>
  <si>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</si>
  <si>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</si>
  <si>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</si>
  <si>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</si>
  <si>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</si>
  <si>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</si>
  <si>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</si>
  <si>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</si>
  <si>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</si>
  <si>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</si>
  <si>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</si>
  <si>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</si>
  <si>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</si>
  <si>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</si>
  <si>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</si>
  <si>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</si>
  <si>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</si>
  <si>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</si>
  <si>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</si>
  <si>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</si>
  <si>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</si>
  <si>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</si>
  <si>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</si>
  <si>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</si>
  <si>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</si>
  <si>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</si>
  <si>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</si>
  <si>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</si>
  <si>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</si>
  <si>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</si>
  <si>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</si>
  <si>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</si>
  <si>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</si>
  <si>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</si>
  <si>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</si>
  <si>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</si>
  <si>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</si>
  <si>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</si>
  <si>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</si>
  <si>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</si>
  <si>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</si>
  <si>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</si>
  <si>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</si>
  <si>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</si>
  <si>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</si>
  <si>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</si>
  <si>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</si>
  <si>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</si>
  <si>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</si>
  <si>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</si>
  <si>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</si>
  <si>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</si>
  <si>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</si>
  <si>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</si>
  <si>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</si>
  <si>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</si>
  <si>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</si>
  <si>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</si>
  <si>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</si>
  <si>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</si>
  <si>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</si>
  <si>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</si>
  <si>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</si>
  <si>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</si>
  <si>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</si>
  <si>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</si>
  <si>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</si>
  <si>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</si>
  <si>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</si>
  <si>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</si>
  <si>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</si>
  <si>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</si>
  <si>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</si>
  <si>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</si>
  <si>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</si>
  <si>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</si>
  <si>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</si>
  <si>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</si>
  <si>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</si>
  <si>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</si>
  <si>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</si>
  <si>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</si>
  <si>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</si>
  <si>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</si>
  <si>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</si>
  <si>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</si>
  <si>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</si>
  <si>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</si>
  <si>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</si>
  <si>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</si>
  <si>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</si>
  <si>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</si>
  <si>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</si>
  <si>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</si>
  <si>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</si>
  <si>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</si>
  <si>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</si>
  <si>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</si>
  <si>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</si>
  <si>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</si>
  <si>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</si>
  <si>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</si>
  <si>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</si>
  <si>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</si>
  <si>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</si>
  <si>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</si>
  <si>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</si>
  <si>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</si>
  <si>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</si>
  <si>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</si>
  <si>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</si>
  <si>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</si>
  <si>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</si>
  <si>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</si>
  <si>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</si>
  <si>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</si>
  <si>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</si>
  <si>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</si>
  <si>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</si>
  <si>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</si>
  <si>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</si>
  <si>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</si>
  <si>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</si>
  <si>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</si>
  <si>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</si>
  <si>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</si>
  <si>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</si>
  <si>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</si>
  <si>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</si>
  <si>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</si>
  <si>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</si>
  <si>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</si>
  <si>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</si>
  <si>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</si>
  <si>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</si>
  <si>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</si>
  <si>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</si>
  <si>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</si>
  <si>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</si>
  <si>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</si>
  <si>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</si>
  <si>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</si>
  <si>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</si>
  <si>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</si>
  <si>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</si>
  <si>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</si>
  <si>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</si>
  <si>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</si>
  <si>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</si>
  <si>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</si>
  <si>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</si>
  <si>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</si>
  <si>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</si>
  <si>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</si>
  <si>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</si>
  <si>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</si>
  <si>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</si>
  <si>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</si>
  <si>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</si>
  <si>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</si>
  <si>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</si>
  <si>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</si>
  <si>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</si>
  <si>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</si>
  <si>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</si>
  <si>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</si>
  <si>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</si>
  <si>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</si>
  <si>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</si>
  <si>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</si>
  <si>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</si>
  <si>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</si>
  <si>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</si>
  <si>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</si>
  <si>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</si>
  <si>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</si>
  <si>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</si>
  <si>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</si>
  <si>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</si>
  <si>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</si>
  <si>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</si>
  <si>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</si>
  <si>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</si>
  <si>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</si>
  <si>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</si>
  <si>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</si>
  <si>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</si>
  <si>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</si>
  <si>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</si>
  <si>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</si>
  <si>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</si>
  <si>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</si>
  <si>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</si>
  <si>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</si>
  <si>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</si>
  <si>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</si>
  <si>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</si>
  <si>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</si>
  <si>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</si>
  <si>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</si>
  <si>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</si>
  <si>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</si>
  <si>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</si>
  <si>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</si>
  <si>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</si>
  <si>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</si>
  <si>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</si>
  <si>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</si>
  <si>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</si>
  <si>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</si>
  <si>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</si>
  <si>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</si>
  <si>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</si>
  <si>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</si>
  <si>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</si>
  <si>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</si>
  <si>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</si>
  <si>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</si>
  <si>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</si>
  <si>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</si>
  <si>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</si>
  <si>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</si>
  <si>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</si>
  <si>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</si>
  <si>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</si>
  <si>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</si>
  <si>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</si>
  <si>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</si>
  <si>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</si>
  <si>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</si>
  <si>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</si>
  <si>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</si>
  <si>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</si>
  <si>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</si>
  <si>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</si>
  <si>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</si>
  <si>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</si>
  <si>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</si>
  <si>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</si>
  <si>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</si>
  <si>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</si>
  <si>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</si>
  <si>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</si>
  <si>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</si>
  <si>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</si>
  <si>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</si>
  <si>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</si>
  <si>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</si>
  <si>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</si>
  <si>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</si>
  <si>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</si>
  <si>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</si>
  <si>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</si>
  <si>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</si>
  <si>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</si>
  <si>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</si>
  <si>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</si>
  <si>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</si>
  <si>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</si>
  <si>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</si>
  <si>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</si>
  <si>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</si>
  <si>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</si>
  <si>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</si>
  <si>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</si>
  <si>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</si>
  <si>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</si>
  <si>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</si>
  <si>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</si>
  <si>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</si>
  <si>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</si>
  <si>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</si>
  <si>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</si>
  <si>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</si>
  <si>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</si>
  <si>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</si>
  <si>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</si>
  <si>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</si>
  <si>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</si>
  <si>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</si>
  <si>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</si>
  <si>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</si>
  <si>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</si>
  <si>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</si>
  <si>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</si>
  <si>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</si>
  <si>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</si>
  <si>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</si>
  <si>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</si>
  <si>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</si>
  <si>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</si>
  <si>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</si>
  <si>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</si>
  <si>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</si>
  <si>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</si>
  <si>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</si>
  <si>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</si>
  <si>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</si>
  <si>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</si>
  <si>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</si>
  <si>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</si>
  <si>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</si>
  <si>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</si>
  <si>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</si>
  <si>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</si>
  <si>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</si>
  <si>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</si>
  <si>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</si>
  <si>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</si>
  <si>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</si>
  <si>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</si>
  <si>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</si>
  <si>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</si>
  <si>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</si>
  <si>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</si>
  <si>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</si>
  <si>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</si>
  <si>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</si>
  <si>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</si>
  <si>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</si>
  <si>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</si>
  <si>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</si>
  <si>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</si>
  <si>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</si>
  <si>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</si>
  <si>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</si>
  <si>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</si>
  <si>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</si>
  <si>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</si>
  <si>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</si>
  <si>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</si>
  <si>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</si>
  <si>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</si>
  <si>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</si>
  <si>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</si>
  <si>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</si>
  <si>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</si>
  <si>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</si>
  <si>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</si>
  <si>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</si>
  <si>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</si>
  <si>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</si>
  <si>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</si>
  <si>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</si>
  <si>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</si>
  <si>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</si>
  <si>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</si>
  <si>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</si>
  <si>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</si>
  <si>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</si>
  <si>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</si>
  <si>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</si>
  <si>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</si>
  <si>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</si>
  <si>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</si>
  <si>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</si>
  <si>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</si>
  <si>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</si>
  <si>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</si>
  <si>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</si>
  <si>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</si>
  <si>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</si>
  <si>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</si>
  <si>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</si>
  <si>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</si>
  <si>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</si>
  <si>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</si>
  <si>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</si>
  <si>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</si>
  <si>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</si>
  <si>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</si>
  <si>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</si>
  <si>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</si>
  <si>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</si>
  <si>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</si>
  <si>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</si>
  <si>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</si>
  <si>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</si>
  <si>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</si>
  <si>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</si>
  <si>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</si>
  <si>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</si>
  <si>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</si>
  <si>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</si>
  <si>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</si>
  <si>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</si>
  <si>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</si>
  <si>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</si>
  <si>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</si>
  <si>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</si>
  <si>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</si>
  <si>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</si>
  <si>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</si>
  <si>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</si>
  <si>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</si>
  <si>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</si>
  <si>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</si>
  <si>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</si>
  <si>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</si>
  <si>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</si>
  <si>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</si>
  <si>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</si>
  <si>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</si>
  <si>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</si>
  <si>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</si>
  <si>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</si>
  <si>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</si>
  <si>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</si>
  <si>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</si>
  <si>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</si>
  <si>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</si>
  <si>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</si>
  <si>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</si>
  <si>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</si>
  <si>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</si>
  <si>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</si>
  <si>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</si>
  <si>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</si>
  <si>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</si>
  <si>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</si>
  <si>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</si>
  <si>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</si>
  <si>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</si>
  <si>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</si>
  <si>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</si>
  <si>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</si>
  <si>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</si>
  <si>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</si>
  <si>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</si>
  <si>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</si>
  <si>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</si>
  <si>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</si>
  <si>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</si>
  <si>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</si>
  <si>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</si>
  <si>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</si>
  <si>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</si>
  <si>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</si>
  <si>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</si>
  <si>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</si>
  <si>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</si>
  <si>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</si>
  <si>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</si>
  <si>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</si>
  <si>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</si>
  <si>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</si>
  <si>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</si>
  <si>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</si>
  <si>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</si>
  <si>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</si>
  <si>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</si>
  <si>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</si>
  <si>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</si>
  <si>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</si>
  <si>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</si>
  <si>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</si>
  <si>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</si>
  <si>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</si>
  <si>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</si>
  <si>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</si>
  <si>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</si>
  <si>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</si>
  <si>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</si>
  <si>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</si>
  <si>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</si>
  <si>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</si>
  <si>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</si>
  <si>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</si>
  <si>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</si>
  <si>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</si>
  <si>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</si>
  <si>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</si>
  <si>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</si>
  <si>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</si>
  <si>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</si>
  <si>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</si>
  <si>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</si>
  <si>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</si>
  <si>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</si>
  <si>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</si>
  <si>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</si>
  <si>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</si>
  <si>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</si>
  <si>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</si>
  <si>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</si>
  <si>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</si>
  <si>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</si>
  <si>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</si>
  <si>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</si>
  <si>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</si>
  <si>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</si>
  <si>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</si>
  <si>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</si>
  <si>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</si>
  <si>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</si>
  <si>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</si>
  <si>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</si>
  <si>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</si>
  <si>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</si>
  <si>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</si>
  <si>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</si>
  <si>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</si>
  <si>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</si>
  <si>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</si>
  <si>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</si>
  <si>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</si>
  <si>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</si>
  <si>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</si>
  <si>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</si>
  <si>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</si>
  <si>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</si>
  <si>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</si>
  <si>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</si>
  <si>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</si>
  <si>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</si>
  <si>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</si>
  <si>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</si>
  <si>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</si>
  <si>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</si>
  <si>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</si>
  <si>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</si>
  <si>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</si>
  <si>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</si>
  <si>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</si>
  <si>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</si>
  <si>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</si>
  <si>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</si>
  <si>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</si>
  <si>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</si>
  <si>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</si>
  <si>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</si>
  <si>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</si>
  <si>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</si>
  <si>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</si>
  <si>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</si>
  <si>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</si>
  <si>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</si>
  <si>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</si>
  <si>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</si>
  <si>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</si>
  <si>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</si>
  <si>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</si>
  <si>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</si>
  <si>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</si>
  <si>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</si>
  <si>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</si>
  <si>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</si>
  <si>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</si>
  <si>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</si>
  <si>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</si>
  <si>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</si>
  <si>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</si>
  <si>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</si>
  <si>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</si>
  <si>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</si>
  <si>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</si>
  <si>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</si>
  <si>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</si>
  <si>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</si>
  <si>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</si>
  <si>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</si>
  <si>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</si>
  <si>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</si>
  <si>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</si>
  <si>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</si>
  <si>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</si>
  <si>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</si>
  <si>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</si>
  <si>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</si>
  <si>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</si>
  <si>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</si>
  <si>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</si>
  <si>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</si>
  <si>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</si>
  <si>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</si>
  <si>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</si>
  <si>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</si>
  <si>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</si>
  <si>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</si>
  <si>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</si>
  <si>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</si>
  <si>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</si>
  <si>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</si>
  <si>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</si>
  <si>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</si>
  <si>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</si>
  <si>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</si>
  <si>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</si>
  <si>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</si>
  <si>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</si>
  <si>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</si>
  <si>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</si>
  <si>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</si>
  <si>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</si>
  <si>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</si>
  <si>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</si>
  <si>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</si>
  <si>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</si>
  <si>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</si>
  <si>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</si>
  <si>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</si>
  <si>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</si>
  <si>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</si>
  <si>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</si>
  <si>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</si>
  <si>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</si>
  <si>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</si>
  <si>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</si>
  <si>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</si>
  <si>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</si>
  <si>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</si>
  <si>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</si>
  <si>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</si>
  <si>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</si>
  <si>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</si>
  <si>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</si>
  <si>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</si>
  <si>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</si>
  <si>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</si>
  <si>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</si>
  <si>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</si>
  <si>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</si>
  <si>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</si>
  <si>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</si>
  <si>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</si>
  <si>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</si>
  <si>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</si>
  <si>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</si>
  <si>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</si>
  <si>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</si>
  <si>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</si>
  <si>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</si>
  <si>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</si>
  <si>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</si>
  <si>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</si>
  <si>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</si>
  <si>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</si>
  <si>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</si>
  <si>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</si>
  <si>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</si>
  <si>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</si>
  <si>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</si>
  <si>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</si>
  <si>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</si>
  <si>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</si>
  <si>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</si>
  <si>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</si>
  <si>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</si>
  <si>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</si>
  <si>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</si>
  <si>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</si>
  <si>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</si>
  <si>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</si>
  <si>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</si>
  <si>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</si>
  <si>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</si>
  <si>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</si>
  <si>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</si>
  <si>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</si>
  <si>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</si>
  <si>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</si>
  <si>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</si>
  <si>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</si>
  <si>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</si>
  <si>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</si>
  <si>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</si>
  <si>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</si>
  <si>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</si>
  <si>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</si>
  <si>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</si>
  <si>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</si>
  <si>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</si>
  <si>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</si>
  <si>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</si>
  <si>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</si>
  <si>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</si>
  <si>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</si>
  <si>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</si>
  <si>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</si>
  <si>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</si>
  <si>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</si>
  <si>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</si>
  <si>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</si>
  <si>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</si>
  <si>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</si>
  <si>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</si>
  <si>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</si>
  <si>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</si>
  <si>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</si>
  <si>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</si>
  <si>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</si>
  <si>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</si>
  <si>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</si>
  <si>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</si>
  <si>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</si>
  <si>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</si>
  <si>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</si>
  <si>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</si>
  <si>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</si>
  <si>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</si>
  <si>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</si>
  <si>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</si>
  <si>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</si>
  <si>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</si>
  <si>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</si>
  <si>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</si>
  <si>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</si>
  <si>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</si>
  <si>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</si>
  <si>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</si>
  <si>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</si>
  <si>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</si>
  <si>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</si>
  <si>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</si>
  <si>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</si>
  <si>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</si>
  <si>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</si>
  <si>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</si>
  <si>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</si>
  <si>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</si>
  <si>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</si>
  <si>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</si>
  <si>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</si>
  <si>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</si>
  <si>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</si>
  <si>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</si>
  <si>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</si>
  <si>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</si>
  <si>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</si>
  <si>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</si>
  <si>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</si>
  <si>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</si>
  <si>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</si>
  <si>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</si>
  <si>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</si>
  <si>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</si>
  <si>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</si>
  <si>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</si>
  <si>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</si>
  <si>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</si>
  <si>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</si>
  <si>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</si>
  <si>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</si>
  <si>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</si>
  <si>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</si>
  <si>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</si>
  <si>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</si>
  <si>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</si>
  <si>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</si>
  <si>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</si>
  <si>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</si>
  <si>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</si>
  <si>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</si>
  <si>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</si>
  <si>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</si>
  <si>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</si>
  <si>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</si>
  <si>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</si>
  <si>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</si>
  <si>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</si>
  <si>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</si>
  <si>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</si>
  <si>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</si>
  <si>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</si>
  <si>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</si>
  <si>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</si>
  <si>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</si>
  <si>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</si>
  <si>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</si>
  <si>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</si>
  <si>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</si>
  <si>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</si>
  <si>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</si>
  <si>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</si>
  <si>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</si>
  <si>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</si>
  <si>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</si>
  <si>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</si>
  <si>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</si>
  <si>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</si>
  <si>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</si>
  <si>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</si>
  <si>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</si>
  <si>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</si>
  <si>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</si>
  <si>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</si>
  <si>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</si>
  <si>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</si>
  <si>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</si>
  <si>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</si>
  <si>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</si>
  <si>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</si>
  <si>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</si>
  <si>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</si>
  <si>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</si>
  <si>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</si>
  <si>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</si>
  <si>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</si>
  <si>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</si>
  <si>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</si>
  <si>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</si>
  <si>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</si>
  <si>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</si>
  <si>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</si>
  <si>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</si>
  <si>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</si>
  <si>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</si>
  <si>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</si>
  <si>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</si>
  <si>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</si>
  <si>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</si>
  <si>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</si>
  <si>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</si>
  <si>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</si>
  <si>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</si>
  <si>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</si>
  <si>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</si>
  <si>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</si>
  <si>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</si>
  <si>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</si>
  <si>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</si>
  <si>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</si>
  <si>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</si>
  <si>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</si>
  <si>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</si>
  <si>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</si>
  <si>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</si>
  <si>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</si>
  <si>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</si>
  <si>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</si>
  <si>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</si>
  <si>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</si>
  <si>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</si>
  <si>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</si>
  <si>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</si>
  <si>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</si>
  <si>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</si>
  <si>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</si>
  <si>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</si>
  <si>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</si>
  <si>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</si>
  <si>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</si>
  <si>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</si>
  <si>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</si>
  <si>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</si>
  <si>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</si>
  <si>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</si>
  <si>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</si>
  <si>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</si>
  <si>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</si>
  <si>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</si>
  <si>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</si>
  <si>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</si>
  <si>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</si>
  <si>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</si>
  <si>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</si>
  <si>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</si>
  <si>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</si>
  <si>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</si>
  <si>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</si>
  <si>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</si>
  <si>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</si>
  <si>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</si>
  <si>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</si>
  <si>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</si>
  <si>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</si>
  <si>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</si>
  <si>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</si>
  <si>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</si>
  <si>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</si>
  <si>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</si>
  <si>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</si>
  <si>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</si>
  <si>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</si>
  <si>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</si>
  <si>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</si>
  <si>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</si>
  <si>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</si>
  <si>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</si>
  <si>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</si>
  <si>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</si>
  <si>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</si>
  <si>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</si>
  <si>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</si>
  <si>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</si>
  <si>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</si>
  <si>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</si>
  <si>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</si>
  <si>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</si>
  <si>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</si>
  <si>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</si>
  <si>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</si>
  <si>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</si>
  <si>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</si>
  <si>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</si>
  <si>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</si>
  <si>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</si>
  <si>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</si>
  <si>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</si>
  <si>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</si>
  <si>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</si>
  <si>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</si>
  <si>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</si>
  <si>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</si>
  <si>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</si>
  <si>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</si>
  <si>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</si>
  <si>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</si>
  <si>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</si>
  <si>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</si>
  <si>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</si>
  <si>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</si>
  <si>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</si>
  <si>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</si>
  <si>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</si>
  <si>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</si>
  <si>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</si>
  <si>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</si>
  <si>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</si>
  <si>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</si>
  <si>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</si>
  <si>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</si>
  <si>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</si>
  <si>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</si>
  <si>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</si>
  <si>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</si>
  <si>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</si>
  <si>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</si>
  <si>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</si>
  <si>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</si>
  <si>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</si>
  <si>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</si>
  <si>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</si>
  <si>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</si>
  <si>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</si>
  <si>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</si>
  <si>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</si>
  <si>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</si>
  <si>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</si>
  <si>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</si>
  <si>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</si>
  <si>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</si>
  <si>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</si>
  <si>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</si>
  <si>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</si>
  <si>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</si>
  <si>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</si>
  <si>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</si>
  <si>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</si>
  <si>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</si>
  <si>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</si>
  <si>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</si>
  <si>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</si>
  <si>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</si>
  <si>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</si>
  <si>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</si>
  <si>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</si>
  <si>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</si>
  <si>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</si>
  <si>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</si>
  <si>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</si>
  <si>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</si>
  <si>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</si>
  <si>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</si>
  <si>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</si>
  <si>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</si>
  <si>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</si>
  <si>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</si>
  <si>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</si>
  <si>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</si>
  <si>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</si>
  <si>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</si>
  <si>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</si>
  <si>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</si>
  <si>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</si>
  <si>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</si>
  <si>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</si>
  <si>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</si>
  <si>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</si>
  <si>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</si>
  <si>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</si>
  <si>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</si>
  <si>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</si>
  <si>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</si>
  <si>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</si>
  <si>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</si>
  <si>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</si>
  <si>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</si>
  <si>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</si>
  <si>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</si>
  <si>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</si>
  <si>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</si>
  <si>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</si>
  <si>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</si>
  <si>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</si>
  <si>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</si>
  <si>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</si>
  <si>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</si>
  <si>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</si>
  <si>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</si>
  <si>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</si>
  <si>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</si>
  <si>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</si>
  <si>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</si>
  <si>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</si>
  <si>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</si>
  <si>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</si>
  <si>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</si>
  <si>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</si>
  <si>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</si>
  <si>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</si>
  <si>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</si>
  <si>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</si>
  <si>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</si>
  <si>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</si>
  <si>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</si>
  <si>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</si>
  <si>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</si>
  <si>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</si>
  <si>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</si>
  <si>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</si>
  <si>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</si>
  <si>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</si>
  <si>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</si>
  <si>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</si>
  <si>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</si>
  <si>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</si>
  <si>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</si>
  <si>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</si>
  <si>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</si>
  <si>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</si>
  <si>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</si>
  <si>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</si>
  <si>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</si>
  <si>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</si>
  <si>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</si>
  <si>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</si>
  <si>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</si>
  <si>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</si>
  <si>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</si>
  <si>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</si>
  <si>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</si>
  <si>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</si>
  <si>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</si>
  <si>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</si>
  <si>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</si>
  <si>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</si>
  <si>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</si>
  <si>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</si>
  <si>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</si>
  <si>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</si>
  <si>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</si>
  <si>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</si>
  <si>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</si>
  <si>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</si>
  <si>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</si>
  <si>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</si>
  <si>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</si>
  <si>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</si>
  <si>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</si>
  <si>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</si>
  <si>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</si>
  <si>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</si>
  <si>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</si>
  <si>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</si>
  <si>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</si>
  <si>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</si>
  <si>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</si>
  <si>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</si>
  <si>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</si>
  <si>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</si>
  <si>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</si>
  <si>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</si>
  <si>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</si>
  <si>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</si>
  <si>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</si>
  <si>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</si>
  <si>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</si>
  <si>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</si>
  <si>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</si>
  <si>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</si>
  <si>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</si>
  <si>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</si>
  <si>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</si>
  <si>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</si>
  <si>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</si>
  <si>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</si>
  <si>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</si>
  <si>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</si>
  <si>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</si>
  <si>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</si>
  <si>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</si>
  <si>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</si>
  <si>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</si>
  <si>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</si>
  <si>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</si>
  <si>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</si>
  <si>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</si>
  <si>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</si>
  <si>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</si>
  <si>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</si>
  <si>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</si>
  <si>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</si>
  <si>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</si>
  <si>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</si>
  <si>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</si>
  <si>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</si>
  <si>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</si>
  <si>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</si>
  <si>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</si>
  <si>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</si>
  <si>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</si>
  <si>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</si>
  <si>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</si>
  <si>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</si>
  <si>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</si>
  <si>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</si>
  <si>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</si>
  <si>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</si>
  <si>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</si>
  <si>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</si>
  <si>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</si>
  <si>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</si>
  <si>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</si>
  <si>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</si>
  <si>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</si>
  <si>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</si>
  <si>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</si>
  <si>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</si>
  <si>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</si>
  <si>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</si>
  <si>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</si>
  <si>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</si>
  <si>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</si>
  <si>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</si>
  <si>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</si>
  <si>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</si>
  <si>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</si>
  <si>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</si>
  <si>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</si>
  <si>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</si>
  <si>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</si>
  <si>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</si>
  <si>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</si>
  <si>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</si>
  <si>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</si>
  <si>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</si>
  <si>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</si>
  <si>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</si>
  <si>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</si>
  <si>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</si>
  <si>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</si>
  <si>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</si>
  <si>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</si>
  <si>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</si>
  <si>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</si>
  <si>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</si>
  <si>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</si>
  <si>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</si>
  <si>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</si>
  <si>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</si>
  <si>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</si>
  <si>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</si>
  <si>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</si>
  <si>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</si>
  <si>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</si>
  <si>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</si>
  <si>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</si>
  <si>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</si>
  <si>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</si>
  <si>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</si>
  <si>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</si>
  <si>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</si>
  <si>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</si>
  <si>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</si>
  <si>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</si>
  <si>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</si>
  <si>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</si>
  <si>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</si>
  <si>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</si>
  <si>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</si>
  <si>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</si>
  <si>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</si>
  <si>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</si>
  <si>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</si>
  <si>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</si>
  <si>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</si>
  <si>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</si>
  <si>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</si>
  <si>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</si>
  <si>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</si>
  <si>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</si>
  <si>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</si>
  <si>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</si>
  <si>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</si>
  <si>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</si>
  <si>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</si>
  <si>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</si>
  <si>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</si>
  <si>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</si>
  <si>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</si>
  <si>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</si>
  <si>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</si>
  <si>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</si>
  <si>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</si>
  <si>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</si>
  <si>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</si>
  <si>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</si>
  <si>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</si>
  <si>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</si>
  <si>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</si>
  <si>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</si>
  <si>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</si>
  <si>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</si>
  <si>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</si>
  <si>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</si>
  <si>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</si>
  <si>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</si>
  <si>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</si>
  <si>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</si>
  <si>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</si>
  <si>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</si>
  <si>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</si>
  <si>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</si>
  <si>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</si>
  <si>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</si>
  <si>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</si>
  <si>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</si>
  <si>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</si>
  <si>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</si>
  <si>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</si>
  <si>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</si>
  <si>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</si>
  <si>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</si>
  <si>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</si>
  <si>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</si>
  <si>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</si>
  <si>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</si>
  <si>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</si>
  <si>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</si>
  <si>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</si>
  <si>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</si>
  <si>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</si>
  <si>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</si>
  <si>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</si>
  <si>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</si>
  <si>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</si>
  <si>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</si>
  <si>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</si>
  <si>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</si>
  <si>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</si>
  <si>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</si>
  <si>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</si>
  <si>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</si>
  <si>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</si>
  <si>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</si>
  <si>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</si>
  <si>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</si>
  <si>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</si>
  <si>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</si>
  <si>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</si>
  <si>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</si>
  <si>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</si>
  <si>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</si>
  <si>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</si>
  <si>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</si>
  <si>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</si>
  <si>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</si>
  <si>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</si>
  <si>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</si>
  <si>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</si>
  <si>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</si>
  <si>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</si>
  <si>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</si>
  <si>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</si>
  <si>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</si>
  <si>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</si>
  <si>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</si>
  <si>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</si>
  <si>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</si>
  <si>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</si>
  <si>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</si>
  <si>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</si>
  <si>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</si>
  <si>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</si>
  <si>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</si>
  <si>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</si>
  <si>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</si>
  <si>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</si>
  <si>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</si>
  <si>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</si>
  <si>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</si>
  <si>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</si>
  <si>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</si>
  <si>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</si>
  <si>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</si>
  <si>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</si>
  <si>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</si>
  <si>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</si>
  <si>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</si>
  <si>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</si>
  <si>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</si>
  <si>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</si>
  <si>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</si>
  <si>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</si>
  <si>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</si>
  <si>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</si>
  <si>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</si>
  <si>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</si>
  <si>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</si>
  <si>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</si>
  <si>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</si>
  <si>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</si>
  <si>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</si>
  <si>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</si>
  <si>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</si>
  <si>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</si>
  <si>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</si>
  <si>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</si>
  <si>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</si>
  <si>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</si>
  <si>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</si>
  <si>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</si>
  <si>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</si>
  <si>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</si>
  <si>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</si>
  <si>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</si>
  <si>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</si>
  <si>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</si>
  <si>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</si>
  <si>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</si>
  <si>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</si>
  <si>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</si>
  <si>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</si>
  <si>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</si>
  <si>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</si>
  <si>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</si>
  <si>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</si>
  <si>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</si>
  <si>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</si>
  <si>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</si>
  <si>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</si>
  <si>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</si>
  <si>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</si>
  <si>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</si>
  <si>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</si>
  <si>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</si>
  <si>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</si>
  <si>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</si>
  <si>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</si>
  <si>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</si>
  <si>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</si>
  <si>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</si>
  <si>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</si>
  <si>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</si>
  <si>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</si>
  <si>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</si>
  <si>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</si>
  <si>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</si>
  <si>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</si>
  <si>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</si>
  <si>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</si>
  <si>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</si>
  <si>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</si>
  <si>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</si>
  <si>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</si>
  <si>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</si>
  <si>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</si>
  <si>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</si>
  <si>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</si>
  <si>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</si>
  <si>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</si>
  <si>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</si>
  <si>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</si>
  <si>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</si>
  <si>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</si>
  <si>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</si>
  <si>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</si>
  <si>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</si>
  <si>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</si>
  <si>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</si>
  <si>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</si>
  <si>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</si>
  <si>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</si>
  <si>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</si>
  <si>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</si>
  <si>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</si>
  <si>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</si>
  <si>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</si>
  <si>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</si>
  <si>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</si>
  <si>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</si>
  <si>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</si>
  <si>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</si>
  <si>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</si>
  <si>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</si>
  <si>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</si>
  <si>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</si>
  <si>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</si>
  <si>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</si>
  <si>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</si>
  <si>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</si>
  <si>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</si>
  <si>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</si>
  <si>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</si>
  <si>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</si>
  <si>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</si>
  <si>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</si>
  <si>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</si>
  <si>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</si>
  <si>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</si>
  <si>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</si>
  <si>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</si>
  <si>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</si>
  <si>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</si>
  <si>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</si>
  <si>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</si>
  <si>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</si>
  <si>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</si>
  <si>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</si>
  <si>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</si>
  <si>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</si>
  <si>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</si>
  <si>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</si>
  <si>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</si>
  <si>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</si>
  <si>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</si>
  <si>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</si>
  <si>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</si>
  <si>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</si>
  <si>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</si>
  <si>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</si>
  <si>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</si>
  <si>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</si>
  <si>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</si>
  <si>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</si>
  <si>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</si>
  <si>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</si>
  <si>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</si>
  <si>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</si>
  <si>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</si>
  <si>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</si>
  <si>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</si>
  <si>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</si>
  <si>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</si>
  <si>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</si>
  <si>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</si>
  <si>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</si>
  <si>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</si>
  <si>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</si>
  <si>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</si>
  <si>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</si>
  <si>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</si>
  <si>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</si>
  <si>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</si>
  <si>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</si>
  <si>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</si>
  <si>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</si>
  <si>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</si>
  <si>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</si>
  <si>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</si>
  <si>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</si>
  <si>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</si>
  <si>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</si>
  <si>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</si>
  <si>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</si>
  <si>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</si>
  <si>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</si>
  <si>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</si>
  <si>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</si>
  <si>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</si>
  <si>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</si>
  <si>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</si>
  <si>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</si>
  <si>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</si>
  <si>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</si>
  <si>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</si>
  <si>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</si>
  <si>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</si>
  <si>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</si>
  <si>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</si>
  <si>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</si>
  <si>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</si>
  <si>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</si>
  <si>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</si>
  <si>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</si>
  <si>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</si>
  <si>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</si>
  <si>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</si>
  <si>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</si>
  <si>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</si>
  <si>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</si>
  <si>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</si>
  <si>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</si>
  <si>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</si>
  <si>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</si>
  <si>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</si>
  <si>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</si>
  <si>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</si>
  <si>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</si>
  <si>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</si>
  <si>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</si>
  <si>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</si>
  <si>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</si>
  <si>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</si>
  <si>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</si>
  <si>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</si>
  <si>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</si>
  <si>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</si>
  <si>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</si>
  <si>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</si>
  <si>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</si>
  <si>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</si>
  <si>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</si>
  <si>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</si>
  <si>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</si>
  <si>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</si>
  <si>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</si>
  <si>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</si>
  <si>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</si>
  <si>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</si>
  <si>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</si>
  <si>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</si>
  <si>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</si>
  <si>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</si>
  <si>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</si>
  <si>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</si>
  <si>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</si>
  <si>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</si>
  <si>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</si>
  <si>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</si>
  <si>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</si>
  <si>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</si>
  <si>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</si>
  <si>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</si>
  <si>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</si>
  <si>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</si>
  <si>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</si>
  <si>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</si>
  <si>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</si>
  <si>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</si>
  <si>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</si>
  <si>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</si>
  <si>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</si>
  <si>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</si>
  <si>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</si>
  <si>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</si>
  <si>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</si>
  <si>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</si>
  <si>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</si>
  <si>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</si>
  <si>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</si>
  <si>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</si>
  <si>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</si>
  <si>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</si>
  <si>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</si>
  <si>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</si>
  <si>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</si>
  <si>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</si>
  <si>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</si>
  <si>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</si>
  <si>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</si>
  <si>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</si>
  <si>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</si>
  <si>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</si>
  <si>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</si>
  <si>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</si>
  <si>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</si>
  <si>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</si>
  <si>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</si>
  <si>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</si>
  <si>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</si>
  <si>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</si>
  <si>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</si>
  <si>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</si>
  <si>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</si>
  <si>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</si>
  <si>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</si>
  <si>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</si>
  <si>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</si>
  <si>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</si>
  <si>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</si>
  <si>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</si>
  <si>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</si>
  <si>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</si>
  <si>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</si>
  <si>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</si>
  <si>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</si>
  <si>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</si>
  <si>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</si>
  <si>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</si>
  <si>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</si>
  <si>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</si>
  <si>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</si>
  <si>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</si>
  <si>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</si>
  <si>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</si>
  <si>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</si>
  <si>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</si>
  <si>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</si>
  <si>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</si>
  <si>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</si>
  <si>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</si>
  <si>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</si>
  <si>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</si>
  <si>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</si>
  <si>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</si>
  <si>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</si>
  <si>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</si>
  <si>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</si>
  <si>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</si>
  <si>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</si>
  <si>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</si>
  <si>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</si>
  <si>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</si>
  <si>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</si>
  <si>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</si>
  <si>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</si>
  <si>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</si>
  <si>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</si>
  <si>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</si>
  <si>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</si>
  <si>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</si>
  <si>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</si>
  <si>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</si>
  <si>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</si>
  <si>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</si>
  <si>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</si>
  <si>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</si>
  <si>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</si>
  <si>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</si>
  <si>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</si>
  <si>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</si>
  <si>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</si>
  <si>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</si>
  <si>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</si>
  <si>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</si>
  <si>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</si>
  <si>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</si>
  <si>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</si>
  <si>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</si>
  <si>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</si>
  <si>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</si>
  <si>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</si>
  <si>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</si>
  <si>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</si>
  <si>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</si>
  <si>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</si>
  <si>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</si>
  <si>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</si>
  <si>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</si>
  <si>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</si>
  <si>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</si>
  <si>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</si>
  <si>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</si>
  <si>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</si>
  <si>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</si>
  <si>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</si>
  <si>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</si>
  <si>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</si>
  <si>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</si>
  <si>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</si>
  <si>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</si>
  <si>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</si>
  <si>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</si>
  <si>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</si>
  <si>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</si>
  <si>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</si>
  <si>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</si>
  <si>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</si>
  <si>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</si>
  <si>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</si>
  <si>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</si>
  <si>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</si>
  <si>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</si>
  <si>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</si>
  <si>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</si>
  <si>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</si>
  <si>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</si>
  <si>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</si>
  <si>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</si>
  <si>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</si>
  <si>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</si>
  <si>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</si>
  <si>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</si>
  <si>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</si>
  <si>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</si>
  <si>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</si>
  <si>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</si>
  <si>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</si>
  <si>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</si>
  <si>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</si>
  <si>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</si>
  <si>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</si>
  <si>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</si>
  <si>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</si>
  <si>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</si>
  <si>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</si>
  <si>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</si>
  <si>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</si>
  <si>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</si>
  <si>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</si>
  <si>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</si>
  <si>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</si>
  <si>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</si>
  <si>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</si>
  <si>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</si>
  <si>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</si>
  <si>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</si>
  <si>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</si>
  <si>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</si>
  <si>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</si>
  <si>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</si>
  <si>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</si>
  <si>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</si>
  <si>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</si>
  <si>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</si>
  <si>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</si>
  <si>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</si>
  <si>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</si>
  <si>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</si>
  <si>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</si>
  <si>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</si>
  <si>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</si>
  <si>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</si>
  <si>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</si>
  <si>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</si>
  <si>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</si>
  <si>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</si>
  <si>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</si>
  <si>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</si>
  <si>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</si>
  <si>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</si>
  <si>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</si>
  <si>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</si>
  <si>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</si>
  <si>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</si>
  <si>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</si>
  <si>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</si>
  <si>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</si>
  <si>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</si>
  <si>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</si>
  <si>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</si>
  <si>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</si>
  <si>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</si>
  <si>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</si>
  <si>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</si>
  <si>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</si>
  <si>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</si>
  <si>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</si>
  <si>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</si>
  <si>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</si>
  <si>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</si>
  <si>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</si>
  <si>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</si>
  <si>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</si>
  <si>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</si>
  <si>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</si>
  <si>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</si>
  <si>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</si>
  <si>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</si>
  <si>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</si>
  <si>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</si>
  <si>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</si>
  <si>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</si>
  <si>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</si>
  <si>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</si>
  <si>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</si>
  <si>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</si>
  <si>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</si>
  <si>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</si>
  <si>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</si>
  <si>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</si>
  <si>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</si>
  <si>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</si>
  <si>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</si>
  <si>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</si>
  <si>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</si>
  <si>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</si>
  <si>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</si>
  <si>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</si>
  <si>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</si>
  <si>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</si>
  <si>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</si>
  <si>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</si>
  <si>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</si>
  <si>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</si>
  <si>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</si>
  <si>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</si>
  <si>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</si>
  <si>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</si>
  <si>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</si>
  <si>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</si>
  <si>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</si>
  <si>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</si>
  <si>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</si>
  <si>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</si>
  <si>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</si>
  <si>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</si>
  <si>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</si>
  <si>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</si>
  <si>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</si>
  <si>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</si>
  <si>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</si>
  <si>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</si>
  <si>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</si>
  <si>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</si>
  <si>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</si>
  <si>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</si>
  <si>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</si>
  <si>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</si>
  <si>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</si>
  <si>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</si>
  <si>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</si>
  <si>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</si>
  <si>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</si>
  <si>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</si>
  <si>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</si>
  <si>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</si>
  <si>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</si>
  <si>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</si>
  <si>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</si>
  <si>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</si>
  <si>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</si>
  <si>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</si>
  <si>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</si>
  <si>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</si>
  <si>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</si>
  <si>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</si>
  <si>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</si>
  <si>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</si>
  <si>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</si>
  <si>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</si>
  <si>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</si>
  <si>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</si>
  <si>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</si>
  <si>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</si>
  <si>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</si>
  <si>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</si>
  <si>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</si>
  <si>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</si>
  <si>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</si>
  <si>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</si>
  <si>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</si>
  <si>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</si>
  <si>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</si>
  <si>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</si>
  <si>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</si>
  <si>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</si>
  <si>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</si>
  <si>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</si>
  <si>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</si>
  <si>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</si>
  <si>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</si>
  <si>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</si>
  <si>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</si>
  <si>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</si>
  <si>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</si>
  <si>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</si>
  <si>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</si>
  <si>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</si>
  <si>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</si>
  <si>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</si>
  <si>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</si>
  <si>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</si>
  <si>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</si>
  <si>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</si>
  <si>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</si>
  <si>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</si>
  <si>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</si>
  <si>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</si>
  <si>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</si>
  <si>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</si>
  <si>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</si>
  <si>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</si>
  <si>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</si>
  <si>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</si>
  <si>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</si>
  <si>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</si>
  <si>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</si>
  <si>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</si>
  <si>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</si>
  <si>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</si>
  <si>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</si>
  <si>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</si>
  <si>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</si>
  <si>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</si>
  <si>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</si>
  <si>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</si>
  <si>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</si>
  <si>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</si>
  <si>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</si>
  <si>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</si>
  <si>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</si>
  <si>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</si>
  <si>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</si>
  <si>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</si>
  <si>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</si>
  <si>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</si>
  <si>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</si>
  <si>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</si>
  <si>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</si>
  <si>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</si>
  <si>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</si>
  <si>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</si>
  <si>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</si>
  <si>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</si>
  <si>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</si>
  <si>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</si>
  <si>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</si>
  <si>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</si>
  <si>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</si>
  <si>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</si>
  <si>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</si>
  <si>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</si>
  <si>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</si>
  <si>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</si>
  <si>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</si>
  <si>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</si>
  <si>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</si>
  <si>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</si>
  <si>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</si>
  <si>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</si>
  <si>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</si>
  <si>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</si>
  <si>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</si>
  <si>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</si>
  <si>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</si>
  <si>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</si>
  <si>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</si>
  <si>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</si>
  <si>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</si>
  <si>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</si>
  <si>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</si>
  <si>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</si>
  <si>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</si>
  <si>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</si>
  <si>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</si>
  <si>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</si>
  <si>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</si>
  <si>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</si>
  <si>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</si>
  <si>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</si>
  <si>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</si>
  <si>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</si>
  <si>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</si>
  <si>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</si>
  <si>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</si>
  <si>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</si>
  <si>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</si>
  <si>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</si>
  <si>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</si>
  <si>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</si>
  <si>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</si>
  <si>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</si>
  <si>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</si>
  <si>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</si>
  <si>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</si>
  <si>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</si>
  <si>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</si>
  <si>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</si>
  <si>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</si>
  <si>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</si>
  <si>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</si>
  <si>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</si>
  <si>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</si>
  <si>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</si>
  <si>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</si>
  <si>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</si>
  <si>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</si>
  <si>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</si>
  <si>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</si>
  <si>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</si>
  <si>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</si>
  <si>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</si>
  <si>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</si>
  <si>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</si>
  <si>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</si>
  <si>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</si>
  <si>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</si>
  <si>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</si>
  <si>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</si>
  <si>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</si>
  <si>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</si>
  <si>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</si>
  <si>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</si>
  <si>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</si>
  <si>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</si>
  <si>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</si>
  <si>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</si>
  <si>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</si>
  <si>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</si>
  <si>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</si>
  <si>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</si>
  <si>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</si>
  <si>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</si>
  <si>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</si>
  <si>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</si>
  <si>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</si>
  <si>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</si>
  <si>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</si>
  <si>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</si>
  <si>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</si>
  <si>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</si>
  <si>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</si>
  <si>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</si>
  <si>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</si>
  <si>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</si>
  <si>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</si>
  <si>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</si>
  <si>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</si>
  <si>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</si>
  <si>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</si>
  <si>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</si>
  <si>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</si>
  <si>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</si>
  <si>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</si>
  <si>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</si>
  <si>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</si>
  <si>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</si>
  <si>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</si>
  <si>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</si>
  <si>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</si>
  <si>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</si>
  <si>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</si>
  <si>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</si>
  <si>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</si>
  <si>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</si>
  <si>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</si>
  <si>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</si>
  <si>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</si>
  <si>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</si>
  <si>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</si>
  <si>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</si>
  <si>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</si>
  <si>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</si>
  <si>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</si>
  <si>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</si>
  <si>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</si>
  <si>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</si>
  <si>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</si>
  <si>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</si>
  <si>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</si>
  <si>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</si>
  <si>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</si>
  <si>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</si>
  <si>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</si>
  <si>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</si>
  <si>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</si>
  <si>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</si>
  <si>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</si>
  <si>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</si>
  <si>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</si>
  <si>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</si>
  <si>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</si>
  <si>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</si>
  <si>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</si>
  <si>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</si>
  <si>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</si>
  <si>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</si>
  <si>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</si>
  <si>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</si>
  <si>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</si>
  <si>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</si>
  <si>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</si>
  <si>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</si>
  <si>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</si>
  <si>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</si>
  <si>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</si>
  <si>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</si>
  <si>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</si>
  <si>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</si>
  <si>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</si>
  <si>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</si>
  <si>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</si>
  <si>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</si>
  <si>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</si>
  <si>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</si>
  <si>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</si>
  <si>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</si>
  <si>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</si>
  <si>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</si>
  <si>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</si>
  <si>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</si>
  <si>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</si>
  <si>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</si>
  <si>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</si>
  <si>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</si>
  <si>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</si>
  <si>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</si>
  <si>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</si>
  <si>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</si>
  <si>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</si>
  <si>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</si>
  <si>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</si>
  <si>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</si>
  <si>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</si>
  <si>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</si>
  <si>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</si>
  <si>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</si>
  <si>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</si>
  <si>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</si>
  <si>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</si>
  <si>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</si>
  <si>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</si>
  <si>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</si>
  <si>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</si>
  <si>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</si>
  <si>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</si>
  <si>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</si>
  <si>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</si>
  <si>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</si>
  <si>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</si>
  <si>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</si>
  <si>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</si>
  <si>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</si>
  <si>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</si>
  <si>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</si>
  <si>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</si>
  <si>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</si>
  <si>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</si>
  <si>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</si>
  <si>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</si>
  <si>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</si>
  <si>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</si>
  <si>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</si>
  <si>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</si>
  <si>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</si>
  <si>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</si>
  <si>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</si>
  <si>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</si>
  <si>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</si>
  <si>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</si>
  <si>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</si>
  <si>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</si>
  <si>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</si>
  <si>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</si>
  <si>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</si>
  <si>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</si>
  <si>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</si>
  <si>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</si>
  <si>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</si>
  <si>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</si>
  <si>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</si>
  <si>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</si>
  <si>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</si>
  <si>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</si>
  <si>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</si>
  <si>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</si>
  <si>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</si>
  <si>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</si>
  <si>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</si>
  <si>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</si>
  <si>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</si>
  <si>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</si>
  <si>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</si>
  <si>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</si>
  <si>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</si>
  <si>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</si>
  <si>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</si>
  <si>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</si>
  <si>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</si>
  <si>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</si>
  <si>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</si>
  <si>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</si>
  <si>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</si>
  <si>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</si>
  <si>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</si>
  <si>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</si>
  <si>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</si>
  <si>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</si>
  <si>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</si>
  <si>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</si>
  <si>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</si>
  <si>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</si>
  <si>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</si>
  <si>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</si>
  <si>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</si>
  <si>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</si>
  <si>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</si>
  <si>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</si>
  <si>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</si>
  <si>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</si>
  <si>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</si>
  <si>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</si>
  <si>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</si>
  <si>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</si>
  <si>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</si>
  <si>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</si>
  <si>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</si>
  <si>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</si>
  <si>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</si>
  <si>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</si>
  <si>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</si>
  <si>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</si>
  <si>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</si>
  <si>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</si>
  <si>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</si>
  <si>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</si>
  <si>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</si>
  <si>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</si>
  <si>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</si>
  <si>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</si>
  <si>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</si>
  <si>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</si>
  <si>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</si>
  <si>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</si>
  <si>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</si>
  <si>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</si>
  <si>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</si>
  <si>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</si>
  <si>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</si>
  <si>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</si>
  <si>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</si>
  <si>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</si>
  <si>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</si>
  <si>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</si>
  <si>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</si>
  <si>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</si>
  <si>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</si>
  <si>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</si>
  <si>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</si>
  <si>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</si>
  <si>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</si>
  <si>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</si>
  <si>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</si>
  <si>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</si>
  <si>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</si>
  <si>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</si>
  <si>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</si>
  <si>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</si>
  <si>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</si>
  <si>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</si>
  <si>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</si>
  <si>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</si>
  <si>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</si>
  <si>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</si>
  <si>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</si>
  <si>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</si>
  <si>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</si>
  <si>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</si>
  <si>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</si>
  <si>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</si>
  <si>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</si>
  <si>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</si>
  <si>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</si>
  <si>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</si>
  <si>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</si>
  <si>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</si>
  <si>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</si>
  <si>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</si>
  <si>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</si>
  <si>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</si>
  <si>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</si>
  <si>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</si>
  <si>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</si>
  <si>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</si>
  <si>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</si>
  <si>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</si>
  <si>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</si>
  <si>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</si>
  <si>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</si>
  <si>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</si>
  <si>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</si>
  <si>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</si>
  <si>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</si>
  <si>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</si>
  <si>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</si>
  <si>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</si>
  <si>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</si>
  <si>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</si>
  <si>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</si>
  <si>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</si>
  <si>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</si>
  <si>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</si>
  <si>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</si>
  <si>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</si>
  <si>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</si>
  <si>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</si>
  <si>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</si>
  <si>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</si>
  <si>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</si>
  <si>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</si>
  <si>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</si>
  <si>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</si>
  <si>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</si>
  <si>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</si>
  <si>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</si>
  <si>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</si>
  <si>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</si>
  <si>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</si>
  <si>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</si>
  <si>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</si>
  <si>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</si>
  <si>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</si>
  <si>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</si>
  <si>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</si>
  <si>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</si>
  <si>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</si>
  <si>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</si>
  <si>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</si>
  <si>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</si>
  <si>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</si>
  <si>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</si>
  <si>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</si>
  <si>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</si>
  <si>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</si>
  <si>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</si>
  <si>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</si>
  <si>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</si>
  <si>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</si>
  <si>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</si>
  <si>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</si>
  <si>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</si>
  <si>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</si>
  <si>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</si>
  <si>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</si>
  <si>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</si>
  <si>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</si>
  <si>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</si>
  <si>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</si>
  <si>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</si>
  <si>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</si>
  <si>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</si>
  <si>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</si>
  <si>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</si>
  <si>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</si>
  <si>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</si>
  <si>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</si>
  <si>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</si>
  <si>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</si>
  <si>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</si>
  <si>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</si>
  <si>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</si>
  <si>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</si>
  <si>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</si>
  <si>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</si>
  <si>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</si>
  <si>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</si>
  <si>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</si>
  <si>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</si>
  <si>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</si>
  <si>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</si>
  <si>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</si>
  <si>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</si>
  <si>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</si>
  <si>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</si>
  <si>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</si>
  <si>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</si>
  <si>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</si>
  <si>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</si>
  <si>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</si>
  <si>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</si>
  <si>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</si>
  <si>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</si>
  <si>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</si>
  <si>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</si>
  <si>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</si>
  <si>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</si>
  <si>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</si>
  <si>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</si>
  <si>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</si>
  <si>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</si>
  <si>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</si>
  <si>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</si>
  <si>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</si>
  <si>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</si>
  <si>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</si>
  <si>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</si>
  <si>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</si>
  <si>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</si>
  <si>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</si>
  <si>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</si>
  <si>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</si>
  <si>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</si>
  <si>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</si>
  <si>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</si>
  <si>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</si>
  <si>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</si>
  <si>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</si>
  <si>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</si>
  <si>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</si>
  <si>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</si>
  <si>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</si>
  <si>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</si>
  <si>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</si>
  <si>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</si>
  <si>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</si>
  <si>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</si>
  <si>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</si>
  <si>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</si>
  <si>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</si>
  <si>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</si>
  <si>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</si>
  <si>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</si>
  <si>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</si>
  <si>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</si>
  <si>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</si>
  <si>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</si>
  <si>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</si>
  <si>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</si>
  <si>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</si>
  <si>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</si>
  <si>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</si>
  <si>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</si>
  <si>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</si>
  <si>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</si>
  <si>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</si>
  <si>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</si>
  <si>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</si>
  <si>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</si>
  <si>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</si>
  <si>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</si>
  <si>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</si>
  <si>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</si>
  <si>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</si>
  <si>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</si>
  <si>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</si>
  <si>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</si>
  <si>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</si>
  <si>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</si>
  <si>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</si>
  <si>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</si>
  <si>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</si>
  <si>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</si>
  <si>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</si>
  <si>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</si>
  <si>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</si>
  <si>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</si>
  <si>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</si>
  <si>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</si>
  <si>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</si>
  <si>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</si>
  <si>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</si>
  <si>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</si>
  <si>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</si>
  <si>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</si>
  <si>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</si>
  <si>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</si>
  <si>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</si>
  <si>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</si>
  <si>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</si>
  <si>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</si>
  <si>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</si>
  <si>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</si>
  <si>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</si>
  <si>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</si>
  <si>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</si>
  <si>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</si>
  <si>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</si>
  <si>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</si>
  <si>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</si>
  <si>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</si>
  <si>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</si>
  <si>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</si>
  <si>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</si>
  <si>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</si>
  <si>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</si>
  <si>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</si>
  <si>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</si>
  <si>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</si>
  <si>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</si>
  <si>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</si>
  <si>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</si>
  <si>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</si>
  <si>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</si>
  <si>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</si>
  <si>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</si>
  <si>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</si>
  <si>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</si>
  <si>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</si>
  <si>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</si>
  <si>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</si>
  <si>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</si>
  <si>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</si>
  <si>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</si>
  <si>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</si>
  <si>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</si>
  <si>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</si>
  <si>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</si>
  <si>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</si>
  <si>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</si>
  <si>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</si>
  <si>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</si>
  <si>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</si>
  <si>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</si>
  <si>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</si>
  <si>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</si>
  <si>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</si>
  <si>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</si>
  <si>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</si>
  <si>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</si>
  <si>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</si>
  <si>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</si>
  <si>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</si>
  <si>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</si>
  <si>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</si>
  <si>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</si>
  <si>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</si>
  <si>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</si>
  <si>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</si>
  <si>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</si>
  <si>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</si>
  <si>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</si>
  <si>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</si>
  <si>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</si>
  <si>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</si>
  <si>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</si>
  <si>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</si>
  <si>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</si>
  <si>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</si>
  <si>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</si>
  <si>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</si>
  <si>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</si>
  <si>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</si>
  <si>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</si>
  <si>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</si>
  <si>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</si>
  <si>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</si>
  <si>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</si>
  <si>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</si>
  <si>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</si>
  <si>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</si>
  <si>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</si>
  <si>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</si>
  <si>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</si>
  <si>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</si>
  <si>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</si>
  <si>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</si>
  <si>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</si>
  <si>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</si>
  <si>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</si>
  <si>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</si>
  <si>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</si>
  <si>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</si>
  <si>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</si>
  <si>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</si>
  <si>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</si>
  <si>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</si>
  <si>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</si>
  <si>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</si>
  <si>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</si>
  <si>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</si>
  <si>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</si>
  <si>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</si>
  <si>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</si>
  <si>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</si>
  <si>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</si>
  <si>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</si>
  <si>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</si>
  <si>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</si>
  <si>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</si>
  <si>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</si>
  <si>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</si>
  <si>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</si>
  <si>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</si>
  <si>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</si>
  <si>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</si>
  <si>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</si>
  <si>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</si>
  <si>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</si>
  <si>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</si>
  <si>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</si>
  <si>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</si>
  <si>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</si>
  <si>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</si>
  <si>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</si>
  <si>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</si>
  <si>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</si>
  <si>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</si>
  <si>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</si>
  <si>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</si>
  <si>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</si>
  <si>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</si>
  <si>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</si>
  <si>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</si>
  <si>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</si>
  <si>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</si>
  <si>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</si>
  <si>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</si>
  <si>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</si>
  <si>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</si>
  <si>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</si>
  <si>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</si>
  <si>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</si>
  <si>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</si>
  <si>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</si>
  <si>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</si>
  <si>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</si>
  <si>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</si>
  <si>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</si>
  <si>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</si>
  <si>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</si>
  <si>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</si>
  <si>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</si>
  <si>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</si>
  <si>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</si>
  <si>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</si>
  <si>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</si>
  <si>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</si>
  <si>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</si>
  <si>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</si>
  <si>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</si>
  <si>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</si>
  <si>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</si>
  <si>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</si>
  <si>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</si>
  <si>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</si>
  <si>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</si>
  <si>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</si>
  <si>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</si>
  <si>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</si>
  <si>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</si>
  <si>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</si>
  <si>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</si>
  <si>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</si>
  <si>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</si>
  <si>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</si>
  <si>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</si>
  <si>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</si>
  <si>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</si>
  <si>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</si>
  <si>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</si>
  <si>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</si>
  <si>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</si>
  <si>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</si>
  <si>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</si>
  <si>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</si>
  <si>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</si>
  <si>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</si>
  <si>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</si>
  <si>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</si>
  <si>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</si>
  <si>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</si>
  <si>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</si>
  <si>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</si>
  <si>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</si>
  <si>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</si>
  <si>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</si>
  <si>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</si>
  <si>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</si>
  <si>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</si>
  <si>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</si>
  <si>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</si>
  <si>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</si>
  <si>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</si>
  <si>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</si>
  <si>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</si>
  <si>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</si>
  <si>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</si>
  <si>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</si>
  <si>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</si>
  <si>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</si>
  <si>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</si>
  <si>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</si>
  <si>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</si>
  <si>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</si>
  <si>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</si>
  <si>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</si>
  <si>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</si>
  <si>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</si>
  <si>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</si>
  <si>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</si>
  <si>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</si>
  <si>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</si>
  <si>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</si>
  <si>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</si>
  <si>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</si>
  <si>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</si>
  <si>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</si>
  <si>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</si>
  <si>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</si>
  <si>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</si>
  <si>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</si>
  <si>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</si>
  <si>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</si>
  <si>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</si>
  <si>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</si>
  <si>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</si>
  <si>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</si>
  <si>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</si>
  <si>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</si>
  <si>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</si>
  <si>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</si>
  <si>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</si>
  <si>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</si>
  <si>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</si>
  <si>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</si>
  <si>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</si>
  <si>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</si>
  <si>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</si>
  <si>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</si>
  <si>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</si>
  <si>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</si>
  <si>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</si>
  <si>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</si>
  <si>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</si>
  <si>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</si>
  <si>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</si>
  <si>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</si>
  <si>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</si>
  <si>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</si>
  <si>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</si>
  <si>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</si>
  <si>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</si>
  <si>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</si>
  <si>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</si>
  <si>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</si>
  <si>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</si>
  <si>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</si>
  <si>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</si>
  <si>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</si>
  <si>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</si>
  <si>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</si>
  <si>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</si>
  <si>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</si>
  <si>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</si>
  <si>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</si>
  <si>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</si>
  <si>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</si>
  <si>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</si>
  <si>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</si>
  <si>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</si>
  <si>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</si>
  <si>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</si>
  <si>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</si>
  <si>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</si>
  <si>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</si>
  <si>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</si>
  <si>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</si>
  <si>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</si>
  <si>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</si>
  <si>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</si>
  <si>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</si>
  <si>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</si>
  <si>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</si>
  <si>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</si>
  <si>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</si>
  <si>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</si>
  <si>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</si>
  <si>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</si>
  <si>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</si>
  <si>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</si>
  <si>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</si>
  <si>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</si>
  <si>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</si>
  <si>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</si>
  <si>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</si>
  <si>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</si>
  <si>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</si>
  <si>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</si>
  <si>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</si>
  <si>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</si>
  <si>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</si>
  <si>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</si>
  <si>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</si>
  <si>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</si>
  <si>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</si>
  <si>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</si>
  <si>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</si>
  <si>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</si>
  <si>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</si>
  <si>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</si>
  <si>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</si>
  <si>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</si>
  <si>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</si>
  <si>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</si>
  <si>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</si>
  <si>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</si>
  <si>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</si>
  <si>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</si>
  <si>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</si>
  <si>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</si>
  <si>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</si>
  <si>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</si>
  <si>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</si>
  <si>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</si>
  <si>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</si>
  <si>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</si>
  <si>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</si>
  <si>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</si>
  <si>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</si>
  <si>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</si>
  <si>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</si>
  <si>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</si>
  <si>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</si>
  <si>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</si>
  <si>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</si>
  <si>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</si>
  <si>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</si>
  <si>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</si>
  <si>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</si>
  <si>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</si>
  <si>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</si>
  <si>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</si>
  <si>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</si>
  <si>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</si>
  <si>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</si>
  <si>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</si>
  <si>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</si>
  <si>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</si>
  <si>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</si>
  <si>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</si>
  <si>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</si>
  <si>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</si>
  <si>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</si>
  <si>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</si>
  <si>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</si>
  <si>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</si>
  <si>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</si>
  <si>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</si>
  <si>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</si>
  <si>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</si>
  <si>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</si>
  <si>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</si>
  <si>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</si>
  <si>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</si>
  <si>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</si>
  <si>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</si>
  <si>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</si>
  <si>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</si>
  <si>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</si>
  <si>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</si>
  <si>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</si>
  <si>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</si>
  <si>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</si>
  <si>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</si>
  <si>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</si>
  <si>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</si>
  <si>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</si>
  <si>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</si>
  <si>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</si>
  <si>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</si>
  <si>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</si>
  <si>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</si>
  <si>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</si>
  <si>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</si>
  <si>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</si>
  <si>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</si>
  <si>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</si>
  <si>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</si>
  <si>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</si>
  <si>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</si>
  <si>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</si>
  <si>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</si>
  <si>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</si>
  <si>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</si>
  <si>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</si>
  <si>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</si>
  <si>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</si>
  <si>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</si>
  <si>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</si>
  <si>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</si>
  <si>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</si>
  <si>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</si>
  <si>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</si>
  <si>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</si>
  <si>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</si>
  <si>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</si>
  <si>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</si>
  <si>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</si>
  <si>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</si>
  <si>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</si>
  <si>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</si>
  <si>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</si>
  <si>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</si>
  <si>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</si>
  <si>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</si>
  <si>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</si>
  <si>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</si>
  <si>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</si>
  <si>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</si>
  <si>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</si>
  <si>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</si>
  <si>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</si>
  <si>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</si>
  <si>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</si>
  <si>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</si>
  <si>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</si>
  <si>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</si>
  <si>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</si>
  <si>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</si>
  <si>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</si>
  <si>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</si>
  <si>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</si>
  <si>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</si>
  <si>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</si>
  <si>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</si>
  <si>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</si>
  <si>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</si>
  <si>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</si>
  <si>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</si>
  <si>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</si>
  <si>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</si>
  <si>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</si>
  <si>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</si>
  <si>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</si>
  <si>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</si>
  <si>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</si>
  <si>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</si>
  <si>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</si>
  <si>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</si>
  <si>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</si>
  <si>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</si>
  <si>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</si>
  <si>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</si>
  <si>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</si>
  <si>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</si>
  <si>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</si>
  <si>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</si>
  <si>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</si>
  <si>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</si>
  <si>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</si>
  <si>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</si>
  <si>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</si>
  <si>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</si>
  <si>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</si>
  <si>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</si>
  <si>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</si>
  <si>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</si>
  <si>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</si>
  <si>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</si>
  <si>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</si>
  <si>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</si>
  <si>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</si>
  <si>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</si>
  <si>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</si>
  <si>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</si>
  <si>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</si>
  <si>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</si>
  <si>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</si>
  <si>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</si>
  <si>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</si>
  <si>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</si>
  <si>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</si>
  <si>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</si>
  <si>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</si>
  <si>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</si>
  <si>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</si>
  <si>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</si>
  <si>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</si>
  <si>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</si>
  <si>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</si>
  <si>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</si>
  <si>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</si>
  <si>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</si>
  <si>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</si>
  <si>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</si>
  <si>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</si>
  <si>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</si>
  <si>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</si>
  <si>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</si>
  <si>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</si>
  <si>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</si>
  <si>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</si>
  <si>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</si>
  <si>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</si>
  <si>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</si>
  <si>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</si>
  <si>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</si>
  <si>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</si>
  <si>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</si>
  <si>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</si>
  <si>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</si>
  <si>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</si>
  <si>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</si>
  <si>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</si>
  <si>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</si>
  <si>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</si>
  <si>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</si>
  <si>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</si>
  <si>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</si>
  <si>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</si>
  <si>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</si>
  <si>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</si>
  <si>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</si>
  <si>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</si>
  <si>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</si>
  <si>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</si>
  <si>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</si>
  <si>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</si>
  <si>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</si>
  <si>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</si>
  <si>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</si>
  <si>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</si>
  <si>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</si>
  <si>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</si>
  <si>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</si>
  <si>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</si>
  <si>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</si>
  <si>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</si>
  <si>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</si>
  <si>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</si>
  <si>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</si>
  <si>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</si>
  <si>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</si>
  <si>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</si>
  <si>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</si>
  <si>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</si>
  <si>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</si>
  <si>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</si>
  <si>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</si>
  <si>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</si>
  <si>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</si>
  <si>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</si>
  <si>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</si>
  <si>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</si>
  <si>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</si>
  <si>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</si>
  <si>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</si>
  <si>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</si>
  <si>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</si>
  <si>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</si>
  <si>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</si>
  <si>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</si>
  <si>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</si>
  <si>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</si>
  <si>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</si>
  <si>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</si>
  <si>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</si>
  <si>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</si>
  <si>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</si>
  <si>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</si>
  <si>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</si>
  <si>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</si>
  <si>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</si>
  <si>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</si>
  <si>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</si>
  <si>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</si>
  <si>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</si>
  <si>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</si>
  <si>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</si>
  <si>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</si>
  <si>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</si>
  <si>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</si>
  <si>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</si>
  <si>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</si>
  <si>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</si>
  <si>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</si>
  <si>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</si>
  <si>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</si>
  <si>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</si>
  <si>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</si>
  <si>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</si>
  <si>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</si>
  <si>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</si>
  <si>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</si>
  <si>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</si>
  <si>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</si>
  <si>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</si>
  <si>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</si>
  <si>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</si>
  <si>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</si>
  <si>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</si>
  <si>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</si>
  <si>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</si>
  <si>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</si>
  <si>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</si>
  <si>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</si>
  <si>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</si>
  <si>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</si>
  <si>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</si>
  <si>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</si>
  <si>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</si>
  <si>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</si>
  <si>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</si>
  <si>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</si>
  <si>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</si>
  <si>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</si>
  <si>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</si>
  <si>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</si>
  <si>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</si>
  <si>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</si>
  <si>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</si>
  <si>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</si>
  <si>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</si>
  <si>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</si>
  <si>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</si>
  <si>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</si>
  <si>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</si>
  <si>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</si>
  <si>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</si>
  <si>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</si>
  <si>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</si>
  <si>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</si>
  <si>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</si>
  <si>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</si>
  <si>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</si>
  <si>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</si>
  <si>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</si>
  <si>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</si>
  <si>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</si>
  <si>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</si>
  <si>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</si>
  <si>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</si>
  <si>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</si>
  <si>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</si>
  <si>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</si>
  <si>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</si>
  <si>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</si>
  <si>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</si>
  <si>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</si>
  <si>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</si>
  <si>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</si>
  <si>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</si>
  <si>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</si>
  <si>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</si>
  <si>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</si>
  <si>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</si>
  <si>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</si>
  <si>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</si>
  <si>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</si>
  <si>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</si>
  <si>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</si>
  <si>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</si>
  <si>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</si>
  <si>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</si>
  <si>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</si>
  <si>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</si>
  <si>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</si>
  <si>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</si>
  <si>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</si>
  <si>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</si>
  <si>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</si>
  <si>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</si>
  <si>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</si>
  <si>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</si>
  <si>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</si>
  <si>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</si>
  <si>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</si>
  <si>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</si>
  <si>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</si>
  <si>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</si>
  <si>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</si>
  <si>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</si>
  <si>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</si>
  <si>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</si>
  <si>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</si>
  <si>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</si>
  <si>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</si>
  <si>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</si>
  <si>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</si>
  <si>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</si>
  <si>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</si>
  <si>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</si>
  <si>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</si>
  <si>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</si>
  <si>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</si>
  <si>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</si>
  <si>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</si>
  <si>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</si>
  <si>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</si>
  <si>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</si>
  <si>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</si>
  <si>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</si>
  <si>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</si>
  <si>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</si>
  <si>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</si>
  <si>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</si>
  <si>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</si>
  <si>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</si>
  <si>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</si>
  <si>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</si>
  <si>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</si>
  <si>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</si>
  <si>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</si>
  <si>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</si>
  <si>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</si>
  <si>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</si>
  <si>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</si>
  <si>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</si>
  <si>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</si>
  <si>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</si>
  <si>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</si>
  <si>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</si>
  <si>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</si>
  <si>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</si>
  <si>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</si>
  <si>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</si>
  <si>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</si>
  <si>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</si>
  <si>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</si>
  <si>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</si>
  <si>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</si>
  <si>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</si>
  <si>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</si>
  <si>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</si>
  <si>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</si>
  <si>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</si>
  <si>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</si>
  <si>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</si>
  <si>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</si>
  <si>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</si>
  <si>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</si>
  <si>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</si>
  <si>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</si>
  <si>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</si>
  <si>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</si>
  <si>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</si>
  <si>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</si>
  <si>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</si>
  <si>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</si>
  <si>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</si>
  <si>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</si>
  <si>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</si>
  <si>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</si>
  <si>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</si>
  <si>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</si>
  <si>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</si>
  <si>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</si>
  <si>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</si>
  <si>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</si>
  <si>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</si>
  <si>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</si>
  <si>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</si>
  <si>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</si>
  <si>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</si>
  <si>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</si>
  <si>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</si>
  <si>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</si>
  <si>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</si>
  <si>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</si>
  <si>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</si>
  <si>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</si>
  <si>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</si>
  <si>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</si>
  <si>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</si>
  <si>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</si>
  <si>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</si>
  <si>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</si>
  <si>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</si>
  <si>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</si>
  <si>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</si>
  <si>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</si>
  <si>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</si>
  <si>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</si>
  <si>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</si>
  <si>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</si>
  <si>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</si>
  <si>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</si>
  <si>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</si>
  <si>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</si>
  <si>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</si>
  <si>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</si>
  <si>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</si>
  <si>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</si>
  <si>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</si>
  <si>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</si>
  <si>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</si>
  <si>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</si>
  <si>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</si>
  <si>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</si>
  <si>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</si>
  <si>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</si>
  <si>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</si>
  <si>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</si>
  <si>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</si>
  <si>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</si>
  <si>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</si>
  <si>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</si>
  <si>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</si>
  <si>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</si>
  <si>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</si>
  <si>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</si>
  <si>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</si>
  <si>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</si>
  <si>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</si>
  <si>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</si>
  <si>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</si>
  <si>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</si>
  <si>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</si>
  <si>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</si>
  <si>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</si>
  <si>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</si>
  <si>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</si>
  <si>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</si>
  <si>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</si>
  <si>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</si>
  <si>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</si>
  <si>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</si>
  <si>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</si>
  <si>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</si>
  <si>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</si>
  <si>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</si>
  <si>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</si>
  <si>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</si>
  <si>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</si>
  <si>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</si>
  <si>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</si>
  <si>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</si>
  <si>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</si>
  <si>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</si>
  <si>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</si>
  <si>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</si>
  <si>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</si>
  <si>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</si>
  <si>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</si>
  <si>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</si>
  <si>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</si>
  <si>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</si>
  <si>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</si>
  <si>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</si>
  <si>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</si>
  <si>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</si>
  <si>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</si>
  <si>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</si>
  <si>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</si>
  <si>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</si>
  <si>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</si>
  <si>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</si>
  <si>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</si>
  <si>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</si>
  <si>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</si>
  <si>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</si>
  <si>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</si>
  <si>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</si>
  <si>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</si>
  <si>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</si>
  <si>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</si>
  <si>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</si>
  <si>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</si>
  <si>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</si>
  <si>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</si>
  <si>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</si>
  <si>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</si>
  <si>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</si>
  <si>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</si>
  <si>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</si>
  <si>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</si>
  <si>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</si>
  <si>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</si>
  <si>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</si>
  <si>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</si>
  <si>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</si>
  <si>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</si>
  <si>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</si>
  <si>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</si>
  <si>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</si>
  <si>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</si>
  <si>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</si>
  <si>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</si>
  <si>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</si>
  <si>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</si>
  <si>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</si>
  <si>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</si>
  <si>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</si>
  <si>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</si>
  <si>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</si>
  <si>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</si>
  <si>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</si>
  <si>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</si>
  <si>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</si>
  <si>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</si>
  <si>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</si>
  <si>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</si>
  <si>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</si>
  <si>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</si>
  <si>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</si>
  <si>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</si>
  <si>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</si>
  <si>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</si>
  <si>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</si>
  <si>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</si>
  <si>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</si>
  <si>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</si>
  <si>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</si>
  <si>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</si>
  <si>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</si>
  <si>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</si>
  <si>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</si>
  <si>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</si>
  <si>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</si>
  <si>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</si>
  <si>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</si>
  <si>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</si>
  <si>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</si>
  <si>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</si>
  <si>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</si>
  <si>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</si>
  <si>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</si>
  <si>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</si>
  <si>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</si>
  <si>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</si>
  <si>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</si>
  <si>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</si>
  <si>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</si>
  <si>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</si>
  <si>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</si>
  <si>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</si>
  <si>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</si>
  <si>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</si>
  <si>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</si>
  <si>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</si>
  <si>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</si>
  <si>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</si>
  <si>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</si>
  <si>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</si>
  <si>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</si>
  <si>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</si>
  <si>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</si>
  <si>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</si>
  <si>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</si>
  <si>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</si>
  <si>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</si>
  <si>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</si>
  <si>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</si>
  <si>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</si>
  <si>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</si>
  <si>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</si>
  <si>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</si>
  <si>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</si>
  <si>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</si>
  <si>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</si>
  <si>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</si>
  <si>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</si>
  <si>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</si>
  <si>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</si>
  <si>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</si>
  <si>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</si>
  <si>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</si>
  <si>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</si>
  <si>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</si>
  <si>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</si>
  <si>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</si>
  <si>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</si>
  <si>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</si>
  <si>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</si>
  <si>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</si>
  <si>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</si>
  <si>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</si>
  <si>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</si>
  <si>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</si>
  <si>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</si>
  <si>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</si>
  <si>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</si>
  <si>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</si>
  <si>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</si>
  <si>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</si>
  <si>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</si>
  <si>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</si>
  <si>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</si>
  <si>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</si>
  <si>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</si>
  <si>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</si>
  <si>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</si>
  <si>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</si>
  <si>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</si>
  <si>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</si>
  <si>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</si>
  <si>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</si>
  <si>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</si>
  <si>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</si>
  <si>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</si>
  <si>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</si>
  <si>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</si>
  <si>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</si>
  <si>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</si>
  <si>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</si>
  <si>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</si>
  <si>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</si>
  <si>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</si>
  <si>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</si>
  <si>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</si>
  <si>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</si>
  <si>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</si>
  <si>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</si>
  <si>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</si>
  <si>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</si>
  <si>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</si>
  <si>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</si>
  <si>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</si>
  <si>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</si>
  <si>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</si>
  <si>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</si>
  <si>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</si>
  <si>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</si>
  <si>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</si>
  <si>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</si>
  <si>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</si>
  <si>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</si>
  <si>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</si>
  <si>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</si>
  <si>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</si>
  <si>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</si>
  <si>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</si>
  <si>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</si>
  <si>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</si>
  <si>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</si>
  <si>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</si>
  <si>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</si>
  <si>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</si>
  <si>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</si>
  <si>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</si>
  <si>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</si>
  <si>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</si>
  <si>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</si>
  <si>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</si>
  <si>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</si>
  <si>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</si>
  <si>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</si>
  <si>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</si>
  <si>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</si>
  <si>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</si>
  <si>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</si>
  <si>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</si>
  <si>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</si>
  <si>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</si>
  <si>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</si>
  <si>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</si>
  <si>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</si>
  <si>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</si>
  <si>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</si>
  <si>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</si>
  <si>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</si>
  <si>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</si>
  <si>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</si>
  <si>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</si>
  <si>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</si>
  <si>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</si>
  <si>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</si>
  <si>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</si>
  <si>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</si>
  <si>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</si>
  <si>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</si>
  <si>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</si>
  <si>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</si>
  <si>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</si>
  <si>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</si>
  <si>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</si>
  <si>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</si>
  <si>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</si>
  <si>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</si>
  <si>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</si>
  <si>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</si>
  <si>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</si>
  <si>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</si>
  <si>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</si>
  <si>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</si>
  <si>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</si>
  <si>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</si>
  <si>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</si>
  <si>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</si>
  <si>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</si>
  <si>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</si>
  <si>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</si>
  <si>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</si>
  <si>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</si>
  <si>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</si>
  <si>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</si>
  <si>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</si>
  <si>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</si>
  <si>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</si>
  <si>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</si>
  <si>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</si>
  <si>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</si>
  <si>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</si>
  <si>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</si>
  <si>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</si>
  <si>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</si>
  <si>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</si>
  <si>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</si>
  <si>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</si>
  <si>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</si>
  <si>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</si>
  <si>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</si>
  <si>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</si>
  <si>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</si>
  <si>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</si>
  <si>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</si>
  <si>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</si>
  <si>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</si>
  <si>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</si>
  <si>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</si>
  <si>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</si>
  <si>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</si>
  <si>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</si>
  <si>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</si>
  <si>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</si>
  <si>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</si>
  <si>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</si>
  <si>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</si>
  <si>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</si>
  <si>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</si>
  <si>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</si>
  <si>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</si>
  <si>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</si>
  <si>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</si>
  <si>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</si>
  <si>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</si>
  <si>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</si>
  <si>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</si>
  <si>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</si>
  <si>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</si>
  <si>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</si>
  <si>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</si>
  <si>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</si>
  <si>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</si>
  <si>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</si>
  <si>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</si>
  <si>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</si>
  <si>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</si>
  <si>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</si>
  <si>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</si>
  <si>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</si>
  <si>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</si>
  <si>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</si>
  <si>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</si>
  <si>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</si>
  <si>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</si>
  <si>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</si>
  <si>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</si>
  <si>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</si>
  <si>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</si>
  <si>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</si>
  <si>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</si>
  <si>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</si>
  <si>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</si>
  <si>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</si>
  <si>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</si>
  <si>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</si>
  <si>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</si>
  <si>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</si>
  <si>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</si>
  <si>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</si>
  <si>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</si>
  <si>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</si>
  <si>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</si>
  <si>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</si>
  <si>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</si>
  <si>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</si>
  <si>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</si>
  <si>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</si>
  <si>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</si>
  <si>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</si>
  <si>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</si>
  <si>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</si>
  <si>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</si>
  <si>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</si>
  <si>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</si>
  <si>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</si>
  <si>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</si>
  <si>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</si>
  <si>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</si>
  <si>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</si>
  <si>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</si>
  <si>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</si>
  <si>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</si>
  <si>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</si>
  <si>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</si>
  <si>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</si>
  <si>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</si>
  <si>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</si>
  <si>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</si>
  <si>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</si>
  <si>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</si>
  <si>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</si>
  <si>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</si>
  <si>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</si>
  <si>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</si>
  <si>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</si>
  <si>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</si>
  <si>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</si>
  <si>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</si>
  <si>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</si>
  <si>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</si>
  <si>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</si>
  <si>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</si>
  <si>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</si>
  <si>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</si>
  <si>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</si>
  <si>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</si>
  <si>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</si>
  <si>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</si>
  <si>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</si>
  <si>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</si>
  <si>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</si>
  <si>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</si>
  <si>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</si>
  <si>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</si>
  <si>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</si>
  <si>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</si>
  <si>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</si>
  <si>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</si>
  <si>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</si>
  <si>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</si>
  <si>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</si>
  <si>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</si>
  <si>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</si>
  <si>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</si>
  <si>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</si>
  <si>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</si>
  <si>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</si>
  <si>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</si>
  <si>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</si>
  <si>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</si>
  <si>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</si>
  <si>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</si>
  <si>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</si>
  <si>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</si>
  <si>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</si>
  <si>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</si>
  <si>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</si>
  <si>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</si>
  <si>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</si>
  <si>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</si>
  <si>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</si>
  <si>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</si>
  <si>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</si>
  <si>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</si>
  <si>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</si>
  <si>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</si>
  <si>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</si>
  <si>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</si>
  <si>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</si>
  <si>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</si>
  <si>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</si>
  <si>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</si>
  <si>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</si>
  <si>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</si>
  <si>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</si>
  <si>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</si>
  <si>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</si>
  <si>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</si>
  <si>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</si>
  <si>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</si>
  <si>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</si>
  <si>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</si>
  <si>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</si>
  <si>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</si>
  <si>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</si>
  <si>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</si>
  <si>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</si>
  <si>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</si>
  <si>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</si>
  <si>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</si>
  <si>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</si>
  <si>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</si>
  <si>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</si>
  <si>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</si>
  <si>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</si>
  <si>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</si>
  <si>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</si>
  <si>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</si>
  <si>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</si>
  <si>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</si>
  <si>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</si>
  <si>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</si>
  <si>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</si>
  <si>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</si>
  <si>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</si>
  <si>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</si>
  <si>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</si>
  <si>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</si>
  <si>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</si>
  <si>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</si>
  <si>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</si>
  <si>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</si>
  <si>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</si>
  <si>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</si>
  <si>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</si>
  <si>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</si>
  <si>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</si>
  <si>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</si>
  <si>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</si>
  <si>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</si>
  <si>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</si>
  <si>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</si>
  <si>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</si>
  <si>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</si>
  <si>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</si>
  <si>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</si>
  <si>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</si>
  <si>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</si>
  <si>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</si>
  <si>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</si>
  <si>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</si>
  <si>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</si>
  <si>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</si>
  <si>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</si>
  <si>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</si>
  <si>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</si>
  <si>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</si>
  <si>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</si>
  <si>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</si>
  <si>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</si>
  <si>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</si>
  <si>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</si>
  <si>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</si>
  <si>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</si>
  <si>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</si>
  <si>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</si>
  <si>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</si>
  <si>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</si>
  <si>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</si>
  <si>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</si>
  <si>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</si>
  <si>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</si>
  <si>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</si>
  <si>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</si>
  <si>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</si>
  <si>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</si>
  <si>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</si>
  <si>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</si>
  <si>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</si>
  <si>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</si>
  <si>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</si>
  <si>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</si>
  <si>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</si>
  <si>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</si>
  <si>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</si>
  <si>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</si>
  <si>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</si>
  <si>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</si>
  <si>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</si>
  <si>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</si>
  <si>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</si>
  <si>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</si>
  <si>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</si>
  <si>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</si>
  <si>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</si>
  <si>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</si>
  <si>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</si>
  <si>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</si>
  <si>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</si>
  <si>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</si>
  <si>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</si>
  <si>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</si>
  <si>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</si>
  <si>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</si>
  <si>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</si>
  <si>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</si>
  <si>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</si>
  <si>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</si>
  <si>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</si>
  <si>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</si>
  <si>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</si>
  <si>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</si>
  <si>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</si>
  <si>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</si>
  <si>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</si>
  <si>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</si>
  <si>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</si>
  <si>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</si>
  <si>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</si>
  <si>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</si>
  <si>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</si>
  <si>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</si>
  <si>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</si>
  <si>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</si>
  <si>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</si>
  <si>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</si>
  <si>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</si>
  <si>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</si>
  <si>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</si>
  <si>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</si>
  <si>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</si>
  <si>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</si>
  <si>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</si>
  <si>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</si>
  <si>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</si>
  <si>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</si>
  <si>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</si>
  <si>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</si>
  <si>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</si>
  <si>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</si>
  <si>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</si>
  <si>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</si>
  <si>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</si>
  <si>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</si>
  <si>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</si>
  <si>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</si>
  <si>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</si>
  <si>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</si>
  <si>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</si>
  <si>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</si>
  <si>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</si>
  <si>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</si>
  <si>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</si>
  <si>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</si>
  <si>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</si>
  <si>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</si>
  <si>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</si>
  <si>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</si>
  <si>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</si>
  <si>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</si>
  <si>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</si>
  <si>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</si>
  <si>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</si>
  <si>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</si>
  <si>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</si>
  <si>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</si>
  <si>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</si>
  <si>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</si>
  <si>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</si>
  <si>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</si>
  <si>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</si>
  <si>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</si>
  <si>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</si>
  <si>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</si>
  <si>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</si>
  <si>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</si>
  <si>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</si>
  <si>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</si>
  <si>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</si>
  <si>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</si>
  <si>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</si>
  <si>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</si>
  <si>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</si>
  <si>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</si>
  <si>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</si>
  <si>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</si>
  <si>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</si>
  <si>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</si>
  <si>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</si>
  <si>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</si>
  <si>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</si>
  <si>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</si>
  <si>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</si>
  <si>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</si>
  <si>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</si>
  <si>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</si>
  <si>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</si>
  <si>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</si>
  <si>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</si>
  <si>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</si>
  <si>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</si>
  <si>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</si>
  <si>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</si>
  <si>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</si>
  <si>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</si>
  <si>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</si>
  <si>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</si>
  <si>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</si>
  <si>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</si>
  <si>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</si>
  <si>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</si>
  <si>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</si>
  <si>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</si>
  <si>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</si>
  <si>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</si>
  <si>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</si>
  <si>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</si>
  <si>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</si>
  <si>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</si>
  <si>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</si>
  <si>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</si>
  <si>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</si>
  <si>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</si>
  <si>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</si>
  <si>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</si>
  <si>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</si>
  <si>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</si>
  <si>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</si>
  <si>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</si>
  <si>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</si>
  <si>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</si>
  <si>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</si>
  <si>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</si>
  <si>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</si>
  <si>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</si>
  <si>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</si>
  <si>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</si>
  <si>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</si>
  <si>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</si>
  <si>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</si>
  <si>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</si>
  <si>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</si>
  <si>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</si>
  <si>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</si>
  <si>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</si>
  <si>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</si>
  <si>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</si>
  <si>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</si>
  <si>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</si>
  <si>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</si>
  <si>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</si>
  <si>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</si>
  <si>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</si>
  <si>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</si>
  <si>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</si>
  <si>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</si>
  <si>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</si>
  <si>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</si>
  <si>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</si>
  <si>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</si>
  <si>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</si>
  <si>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</si>
  <si>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</si>
  <si>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</si>
  <si>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</si>
  <si>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</si>
  <si>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</si>
  <si>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</si>
  <si>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</si>
  <si>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</si>
  <si>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</si>
  <si>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</si>
  <si>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</si>
  <si>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</si>
  <si>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</si>
  <si>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</si>
  <si>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</si>
  <si>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</si>
  <si>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</si>
  <si>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</si>
  <si>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</si>
  <si>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</si>
  <si>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</si>
  <si>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</si>
  <si>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</si>
  <si>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</si>
  <si>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</si>
  <si>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</si>
  <si>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</si>
  <si>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</si>
  <si>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</si>
  <si>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</si>
  <si>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</si>
  <si>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</si>
  <si>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</si>
  <si>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</si>
  <si>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</si>
  <si>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</si>
  <si>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</si>
  <si>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</si>
  <si>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</si>
  <si>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</si>
  <si>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</si>
  <si>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</si>
  <si>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</si>
  <si>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</si>
  <si>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</si>
  <si>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</si>
  <si>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</si>
  <si>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</si>
  <si>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</si>
  <si>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</si>
  <si>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</si>
  <si>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</si>
  <si>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</si>
  <si>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</si>
  <si>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</si>
  <si>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</si>
  <si>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</si>
  <si>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</si>
  <si>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</si>
  <si>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</si>
  <si>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</si>
  <si>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</si>
  <si>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</si>
  <si>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</si>
  <si>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</si>
  <si>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</si>
  <si>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</si>
  <si>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</si>
  <si>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</si>
  <si>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</si>
  <si>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</si>
  <si>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</si>
  <si>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</si>
  <si>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</si>
  <si>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</si>
  <si>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</si>
  <si>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</si>
  <si>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</si>
  <si>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</si>
  <si>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</si>
  <si>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</si>
  <si>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</si>
  <si>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</si>
  <si>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</si>
  <si>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</si>
  <si>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</si>
  <si>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</si>
  <si>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</si>
  <si>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</si>
  <si>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</si>
  <si>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</si>
  <si>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</si>
  <si>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</si>
  <si>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</si>
  <si>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</si>
  <si>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</si>
  <si>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</si>
  <si>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</si>
  <si>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</si>
  <si>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</si>
  <si>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</si>
  <si>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</si>
  <si>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</si>
  <si>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</si>
  <si>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</si>
  <si>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</si>
  <si>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</si>
  <si>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</si>
  <si>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</si>
  <si>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</si>
  <si>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</si>
  <si>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</si>
  <si>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</si>
  <si>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</si>
  <si>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</si>
  <si>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</si>
  <si>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</si>
  <si>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</si>
  <si>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</si>
  <si>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</si>
  <si>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</si>
  <si>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</si>
  <si>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</si>
  <si>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</si>
  <si>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</si>
  <si>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</si>
  <si>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</si>
  <si>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</si>
  <si>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</si>
  <si>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</si>
  <si>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</si>
  <si>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</si>
  <si>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</si>
  <si>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</si>
  <si>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</si>
  <si>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</si>
  <si>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</si>
  <si>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</si>
  <si>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</si>
  <si>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</si>
  <si>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</si>
  <si>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</si>
  <si>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</si>
  <si>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</si>
  <si>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</si>
  <si>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</si>
  <si>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</si>
  <si>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</si>
  <si>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</si>
  <si>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</si>
  <si>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</si>
  <si>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</si>
  <si>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</si>
  <si>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</si>
  <si>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</si>
  <si>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</si>
  <si>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</si>
  <si>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</si>
  <si>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</si>
  <si>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</si>
  <si>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</si>
  <si>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</si>
  <si>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</si>
  <si>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</si>
  <si>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</si>
  <si>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</si>
  <si>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</si>
  <si>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</si>
  <si>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</si>
  <si>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</si>
  <si>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</si>
  <si>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</si>
  <si>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</si>
  <si>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</si>
  <si>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</si>
  <si>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</si>
  <si>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</si>
  <si>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</si>
  <si>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</si>
  <si>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</si>
  <si>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</si>
  <si>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</si>
  <si>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</si>
  <si>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</si>
  <si>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</si>
  <si>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</si>
  <si>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</si>
  <si>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</si>
  <si>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</si>
  <si>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</si>
  <si>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</si>
  <si>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</si>
  <si>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</si>
  <si>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</si>
  <si>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</si>
  <si>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</si>
  <si>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</si>
  <si>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</si>
  <si>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</si>
  <si>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</si>
  <si>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</si>
  <si>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</si>
  <si>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</si>
  <si>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</si>
  <si>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</si>
  <si>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</si>
  <si>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</si>
  <si>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</si>
  <si>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</si>
  <si>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</si>
  <si>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</si>
  <si>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</si>
  <si>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</si>
  <si>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</si>
  <si>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</si>
  <si>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</si>
  <si>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</si>
  <si>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</si>
  <si>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</si>
  <si>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</si>
  <si>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</si>
  <si>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</si>
  <si>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</si>
  <si>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</si>
  <si>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</si>
  <si>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</si>
  <si>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</si>
  <si>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</si>
  <si>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</si>
  <si>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</si>
  <si>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</si>
  <si>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</si>
  <si>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</si>
  <si>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</si>
  <si>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</si>
  <si>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</si>
  <si>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</si>
  <si>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</si>
  <si>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</si>
  <si>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</si>
  <si>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</si>
  <si>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</si>
  <si>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</si>
  <si>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</si>
  <si>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</si>
  <si>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</si>
  <si>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</si>
  <si>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</si>
  <si>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</si>
  <si>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</si>
  <si>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</si>
  <si>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</si>
  <si>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</si>
  <si>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</si>
  <si>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</si>
  <si>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</si>
  <si>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</si>
  <si>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</si>
  <si>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</si>
  <si>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</si>
  <si>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</si>
  <si>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</si>
  <si>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</si>
  <si>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</si>
  <si>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</si>
  <si>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</si>
  <si>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</si>
  <si>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</si>
  <si>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</si>
  <si>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</si>
  <si>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</si>
  <si>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</si>
  <si>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</si>
  <si>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</si>
  <si>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</si>
  <si>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</si>
  <si>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</si>
  <si>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</si>
  <si>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</si>
  <si>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</si>
  <si>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</si>
  <si>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</si>
  <si>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</si>
  <si>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</si>
  <si>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</si>
  <si>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</si>
  <si>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</si>
  <si>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</si>
  <si>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</si>
  <si>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</si>
  <si>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</si>
  <si>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</si>
  <si>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</si>
  <si>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</si>
  <si>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</si>
  <si>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</si>
  <si>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</si>
  <si>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</si>
  <si>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</si>
  <si>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</si>
  <si>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</si>
  <si>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</si>
  <si>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</si>
  <si>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</si>
  <si>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</si>
  <si>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</si>
  <si>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</si>
  <si>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</si>
  <si>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</si>
  <si>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</si>
  <si>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</si>
  <si>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</si>
  <si>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</si>
  <si>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</si>
  <si>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</si>
  <si>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</si>
  <si>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</si>
  <si>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</si>
  <si>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</si>
  <si>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</si>
  <si>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</si>
  <si>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</si>
  <si>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</si>
  <si>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</si>
  <si>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</si>
  <si>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</si>
  <si>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</si>
  <si>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</si>
  <si>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</si>
  <si>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</si>
  <si>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</si>
  <si>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</si>
  <si>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</si>
  <si>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</si>
  <si>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</si>
  <si>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</si>
  <si>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</si>
  <si>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</si>
  <si>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</si>
  <si>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</si>
  <si>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</si>
  <si>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</si>
  <si>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</si>
  <si>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</si>
  <si>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</si>
  <si>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</si>
  <si>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</si>
  <si>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</si>
  <si>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</si>
  <si>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</si>
  <si>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</si>
  <si>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</si>
  <si>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</si>
  <si>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</si>
  <si>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</si>
  <si>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</si>
  <si>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</si>
  <si>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</si>
  <si>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</si>
  <si>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</si>
  <si>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</si>
  <si>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</si>
  <si>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</si>
  <si>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</si>
  <si>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</si>
  <si>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</si>
  <si>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</si>
  <si>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</si>
  <si>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</si>
  <si>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</si>
  <si>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</si>
  <si>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</si>
  <si>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</si>
  <si>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</si>
  <si>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</si>
  <si>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</si>
  <si>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</si>
  <si>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</si>
  <si>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</si>
  <si>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</si>
  <si>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</si>
  <si>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</si>
  <si>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</si>
  <si>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</si>
  <si>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</si>
  <si>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</si>
  <si>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</si>
  <si>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</si>
  <si>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</si>
  <si>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</si>
  <si>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</si>
  <si>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</si>
  <si>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</si>
  <si>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</si>
  <si>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</si>
  <si>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</si>
  <si>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</si>
  <si>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</si>
  <si>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</si>
  <si>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</si>
  <si>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</si>
  <si>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</si>
  <si>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</si>
  <si>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</si>
  <si>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</si>
  <si>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</si>
  <si>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</si>
  <si>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</si>
  <si>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</si>
  <si>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</si>
  <si>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</si>
  <si>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</si>
  <si>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</si>
  <si>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</si>
  <si>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</si>
  <si>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</si>
  <si>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</si>
  <si>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</si>
  <si>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</si>
  <si>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</si>
  <si>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</si>
  <si>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</si>
  <si>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</si>
  <si>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</si>
  <si>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</si>
  <si>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</si>
  <si>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</si>
  <si>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</si>
  <si>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</si>
  <si>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</si>
  <si>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</si>
  <si>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</si>
  <si>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</si>
  <si>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</si>
  <si>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</si>
  <si>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</si>
  <si>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</si>
  <si>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</si>
  <si>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</si>
  <si>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</si>
  <si>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</si>
  <si>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</si>
  <si>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</si>
  <si>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</si>
  <si>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</si>
  <si>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</si>
  <si>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</si>
  <si>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</si>
  <si>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</si>
  <si>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</si>
  <si>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</si>
  <si>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</si>
  <si>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</si>
  <si>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</si>
  <si>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</si>
  <si>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</si>
  <si>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</si>
  <si>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</si>
  <si>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</si>
  <si>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</si>
  <si>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</si>
  <si>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</si>
  <si>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</si>
  <si>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</si>
  <si>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</si>
  <si>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</si>
  <si>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</si>
  <si>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</si>
  <si>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</si>
  <si>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</si>
  <si>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</si>
  <si>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</si>
  <si>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</si>
  <si>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</si>
  <si>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</si>
  <si>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</si>
  <si>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</si>
  <si>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</si>
  <si>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</si>
  <si>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</si>
  <si>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</si>
  <si>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</si>
  <si>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</si>
  <si>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</si>
  <si>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</si>
  <si>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</si>
  <si>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</si>
  <si>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</si>
  <si>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</si>
  <si>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</si>
  <si>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</si>
  <si>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</si>
  <si>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</si>
  <si>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</si>
  <si>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</si>
  <si>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</si>
  <si>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</si>
  <si>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</si>
  <si>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</si>
  <si>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</si>
  <si>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</si>
  <si>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</si>
  <si>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</si>
  <si>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</si>
  <si>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</si>
  <si>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</si>
  <si>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</si>
  <si>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</si>
  <si>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</si>
  <si>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</si>
  <si>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</si>
  <si>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</si>
  <si>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</si>
  <si>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</si>
  <si>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</si>
  <si>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</si>
  <si>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</si>
  <si>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</si>
  <si>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</si>
  <si>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</si>
  <si>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</si>
  <si>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</si>
  <si>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</si>
  <si>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</si>
  <si>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</si>
  <si>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</si>
  <si>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</si>
  <si>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</si>
  <si>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</si>
  <si>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</si>
  <si>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</si>
  <si>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</si>
  <si>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</si>
  <si>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</si>
  <si>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</si>
  <si>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</si>
  <si>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</si>
  <si>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</si>
  <si>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</si>
  <si>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</si>
  <si>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</si>
  <si>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</si>
  <si>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</si>
  <si>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</si>
  <si>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</si>
  <si>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</si>
  <si>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</si>
  <si>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</si>
  <si>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</si>
  <si>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</si>
  <si>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</si>
  <si>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</si>
  <si>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</si>
  <si>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</si>
  <si>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</si>
  <si>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</si>
  <si>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</si>
  <si>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</si>
  <si>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</si>
  <si>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</si>
  <si>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</si>
  <si>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</si>
  <si>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</si>
  <si>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</si>
  <si>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</si>
  <si>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</si>
  <si>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</si>
  <si>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</si>
  <si>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</si>
  <si>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</si>
  <si>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</si>
  <si>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</si>
  <si>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</si>
  <si>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</si>
  <si>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</si>
  <si>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</si>
  <si>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</si>
  <si>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</si>
  <si>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</si>
  <si>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</si>
  <si>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</si>
  <si>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</si>
  <si>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</si>
  <si>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</si>
  <si>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</si>
  <si>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</si>
  <si>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</si>
  <si>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</si>
  <si>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</si>
  <si>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</si>
  <si>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</si>
  <si>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</si>
  <si>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</si>
  <si>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</si>
  <si>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</si>
  <si>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</si>
  <si>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</si>
  <si>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</si>
  <si>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</si>
  <si>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</si>
  <si>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</si>
  <si>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</si>
  <si>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</si>
  <si>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</si>
  <si>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</si>
  <si>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</si>
  <si>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</si>
  <si>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</si>
  <si>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</si>
  <si>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</si>
  <si>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</si>
  <si>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</si>
  <si>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</si>
  <si>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</si>
  <si>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</si>
  <si>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</si>
  <si>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</si>
  <si>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</si>
  <si>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</si>
  <si>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</si>
  <si>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</si>
  <si>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</si>
  <si>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</si>
  <si>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</si>
  <si>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</si>
  <si>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</si>
  <si>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</si>
  <si>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</si>
  <si>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</si>
  <si>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</si>
  <si>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</si>
  <si>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</si>
  <si>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</si>
  <si>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</si>
  <si>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</si>
  <si>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</si>
  <si>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</si>
  <si>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</si>
  <si>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</si>
  <si>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</si>
  <si>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</si>
  <si>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</si>
  <si>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</si>
  <si>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</si>
  <si>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</si>
  <si>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</si>
  <si>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</si>
  <si>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</si>
  <si>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</si>
  <si>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</si>
  <si>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</si>
  <si>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</si>
  <si>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</si>
  <si>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</si>
  <si>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</si>
  <si>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</si>
  <si>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</si>
  <si>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</si>
  <si>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</si>
  <si>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</si>
  <si>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</si>
  <si>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</si>
  <si>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</si>
  <si>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</si>
  <si>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</si>
  <si>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</si>
  <si>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</si>
  <si>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</si>
  <si>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</si>
  <si>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</si>
  <si>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</si>
  <si>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</si>
  <si>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</si>
  <si>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</si>
  <si>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</si>
  <si>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</si>
  <si>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</si>
  <si>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</si>
  <si>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</si>
  <si>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</si>
  <si>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</si>
  <si>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</si>
  <si>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</si>
  <si>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</si>
  <si>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</si>
  <si>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</si>
  <si>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</si>
  <si>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</si>
  <si>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</si>
  <si>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</si>
  <si>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</si>
  <si>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</si>
  <si>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</si>
  <si>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</si>
  <si>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</si>
  <si>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</si>
  <si>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</si>
  <si>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</si>
  <si>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</si>
  <si>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</si>
  <si>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</si>
  <si>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</si>
  <si>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</si>
  <si>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</si>
  <si>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</si>
  <si>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</si>
  <si>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</si>
  <si>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</si>
  <si>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</si>
  <si>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</si>
  <si>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</si>
  <si>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</si>
  <si>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</si>
  <si>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</si>
  <si>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</si>
  <si>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</si>
  <si>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</si>
  <si>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</si>
  <si>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</si>
  <si>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</si>
  <si>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</si>
  <si>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</si>
  <si>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</si>
  <si>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</si>
  <si>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</si>
  <si>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</si>
  <si>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</si>
  <si>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</si>
  <si>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</si>
  <si>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</si>
  <si>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</si>
  <si>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</si>
  <si>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</si>
  <si>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</si>
  <si>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</si>
  <si>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</si>
  <si>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</si>
  <si>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</si>
  <si>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</si>
  <si>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</si>
  <si>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</si>
  <si>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</si>
  <si>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</si>
  <si>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</si>
  <si>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</si>
  <si>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</si>
  <si>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</si>
  <si>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</si>
  <si>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</si>
  <si>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</si>
  <si>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</si>
  <si>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</si>
  <si>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</si>
  <si>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</si>
  <si>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</si>
  <si>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</si>
  <si>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</si>
  <si>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</si>
  <si>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</si>
  <si>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</si>
  <si>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</si>
  <si>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</si>
  <si>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</si>
  <si>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</si>
  <si>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</si>
  <si>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</si>
  <si>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</si>
  <si>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</si>
  <si>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</si>
  <si>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</si>
  <si>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</si>
  <si>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</si>
  <si>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</si>
  <si>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</si>
  <si>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</si>
  <si>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</si>
  <si>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</si>
  <si>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</si>
  <si>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</si>
  <si>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</si>
  <si>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</si>
  <si>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</si>
  <si>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</si>
  <si>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</si>
  <si>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</si>
  <si>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</si>
  <si>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</si>
  <si>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</si>
  <si>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</si>
  <si>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</si>
  <si>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</si>
  <si>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</si>
  <si>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</si>
  <si>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</si>
  <si>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</si>
  <si>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</si>
  <si>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</si>
  <si>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</si>
  <si>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</si>
  <si>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</si>
  <si>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</si>
  <si>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</si>
  <si>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</si>
  <si>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</si>
  <si>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</si>
  <si>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</si>
  <si>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</si>
  <si>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</si>
  <si>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</si>
  <si>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</si>
  <si>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</si>
  <si>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</si>
  <si>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</si>
  <si>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</si>
  <si>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</si>
  <si>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</si>
  <si>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</si>
  <si>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</si>
  <si>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</si>
  <si>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</si>
  <si>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</si>
  <si>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</si>
  <si>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</si>
  <si>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</si>
  <si>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</si>
  <si>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</si>
  <si>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</si>
  <si>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</si>
  <si>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</si>
  <si>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</si>
  <si>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</si>
  <si>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</si>
  <si>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</si>
  <si>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</si>
  <si>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</si>
  <si>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</si>
  <si>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</si>
  <si>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</si>
  <si>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</si>
  <si>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</si>
  <si>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</si>
  <si>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</si>
  <si>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</si>
  <si>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</si>
  <si>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</si>
  <si>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</si>
  <si>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</si>
  <si>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</si>
  <si>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</si>
  <si>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</si>
  <si>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</si>
  <si>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</si>
  <si>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</si>
  <si>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</si>
  <si>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</si>
  <si>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</si>
  <si>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</si>
  <si>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</si>
  <si>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</si>
  <si>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</si>
  <si>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</si>
  <si>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</si>
  <si>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</si>
  <si>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</si>
  <si>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</si>
  <si>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</si>
  <si>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</si>
  <si>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</si>
  <si>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</si>
  <si>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</si>
  <si>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</si>
  <si>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</si>
  <si>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</si>
  <si>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</si>
  <si>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</si>
  <si>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</si>
  <si>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</si>
  <si>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</si>
  <si>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</si>
  <si>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</si>
  <si>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</si>
  <si>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</si>
  <si>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</si>
  <si>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</si>
  <si>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</si>
  <si>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</si>
  <si>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</si>
  <si>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</si>
  <si>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</si>
  <si>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</si>
  <si>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</si>
  <si>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</si>
  <si>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</si>
  <si>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</si>
  <si>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</si>
  <si>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</si>
  <si>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</si>
  <si>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</si>
  <si>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</si>
  <si>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</si>
  <si>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</si>
  <si>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</si>
  <si>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</si>
  <si>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</si>
  <si>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</si>
  <si>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</si>
  <si>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</si>
  <si>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</si>
  <si>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</si>
  <si>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</si>
  <si>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</si>
  <si>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</si>
  <si>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</si>
  <si>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</si>
  <si>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</si>
  <si>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</si>
  <si>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</si>
  <si>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</si>
  <si>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</si>
  <si>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</si>
  <si>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</si>
  <si>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</si>
  <si>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</si>
  <si>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</si>
  <si>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</si>
  <si>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</si>
  <si>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</si>
  <si>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</si>
  <si>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</si>
  <si>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</si>
  <si>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</si>
  <si>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</si>
  <si>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</si>
  <si>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</si>
  <si>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</si>
  <si>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</si>
  <si>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</si>
  <si>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</si>
  <si>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</si>
  <si>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</si>
  <si>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</si>
  <si>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</si>
  <si>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</si>
  <si>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</si>
  <si>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</si>
  <si>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</si>
  <si>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</si>
  <si>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</si>
  <si>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</si>
  <si>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</si>
  <si>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</si>
  <si>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</si>
  <si>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</si>
  <si>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</si>
  <si>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</si>
  <si>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</si>
  <si>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</si>
  <si>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</si>
  <si>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</si>
  <si>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</si>
  <si>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</si>
  <si>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</si>
  <si>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</si>
  <si>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</si>
  <si>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</si>
  <si>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</si>
  <si>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</si>
  <si>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</si>
  <si>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</si>
  <si>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</si>
  <si>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</si>
  <si>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</si>
  <si>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</si>
  <si>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</si>
  <si>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</si>
  <si>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</si>
  <si>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</si>
  <si>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</si>
  <si>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</si>
  <si>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</si>
  <si>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</si>
  <si>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</si>
  <si>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</si>
  <si>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</si>
  <si>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</si>
  <si>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</si>
  <si>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</si>
  <si>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</si>
  <si>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</si>
  <si>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</si>
  <si>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</si>
  <si>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</si>
  <si>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</si>
  <si>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</si>
  <si>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</si>
  <si>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</si>
  <si>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</si>
  <si>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</si>
  <si>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</si>
  <si>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</si>
  <si>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</si>
  <si>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</si>
  <si>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</si>
  <si>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</si>
  <si>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</si>
  <si>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</si>
  <si>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</si>
  <si>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</si>
  <si>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</si>
  <si>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</si>
  <si>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</si>
  <si>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</si>
  <si>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</si>
  <si>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</si>
  <si>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</si>
  <si>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</si>
  <si>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</si>
  <si>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</si>
  <si>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</si>
  <si>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</si>
  <si>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</si>
  <si>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</si>
  <si>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</si>
  <si>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</si>
  <si>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</si>
  <si>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</si>
  <si>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</si>
  <si>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</si>
  <si>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</si>
  <si>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</si>
  <si>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</si>
  <si>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</si>
  <si>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</si>
  <si>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</si>
  <si>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</si>
  <si>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</si>
  <si>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</si>
  <si>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</si>
  <si>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</si>
  <si>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</si>
  <si>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</si>
  <si>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</si>
  <si>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</si>
  <si>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</si>
  <si>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</si>
  <si>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</si>
  <si>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</si>
  <si>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</si>
  <si>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</si>
  <si>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</si>
  <si>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</si>
  <si>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</si>
  <si>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</si>
  <si>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</si>
  <si>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</si>
  <si>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</si>
  <si>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</si>
  <si>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</si>
  <si>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</si>
  <si>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</si>
  <si>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</si>
  <si>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</si>
  <si>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</si>
  <si>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</si>
  <si>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</si>
  <si>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</si>
  <si>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</si>
  <si>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</si>
  <si>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</si>
  <si>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</si>
  <si>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</si>
  <si>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</si>
  <si>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</si>
  <si>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</si>
  <si>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</si>
  <si>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</si>
  <si>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</si>
  <si>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</si>
  <si>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</si>
  <si>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</si>
  <si>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</si>
  <si>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</si>
  <si>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</si>
  <si>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</si>
  <si>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</si>
  <si>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</si>
  <si>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</si>
  <si>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</si>
  <si>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</si>
  <si>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</si>
  <si>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</si>
  <si>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</si>
  <si>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</si>
  <si>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</si>
  <si>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</si>
  <si>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</si>
  <si>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</si>
  <si>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</si>
  <si>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</si>
  <si>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</si>
  <si>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</si>
  <si>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</si>
  <si>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</si>
  <si>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</si>
  <si>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</si>
  <si>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</si>
  <si>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</si>
  <si>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</si>
  <si>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</si>
  <si>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</si>
  <si>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</si>
  <si>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</si>
  <si>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</si>
  <si>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</si>
  <si>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</si>
  <si>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</si>
  <si>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</si>
  <si>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</si>
  <si>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</si>
  <si>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</si>
  <si>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</si>
  <si>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</si>
  <si>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</si>
  <si>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</si>
  <si>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</si>
  <si>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</si>
  <si>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</si>
  <si>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</si>
  <si>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</si>
  <si>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</si>
  <si>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</si>
  <si>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</si>
  <si>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</si>
  <si>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</si>
  <si>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</si>
  <si>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</si>
  <si>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</si>
  <si>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</si>
  <si>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</si>
  <si>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</si>
  <si>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</si>
  <si>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</si>
  <si>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</si>
  <si>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</si>
  <si>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</si>
  <si>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</si>
  <si>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</si>
  <si>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</si>
  <si>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</si>
  <si>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</si>
  <si>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</si>
  <si>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</si>
  <si>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</si>
  <si>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</si>
  <si>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</si>
  <si>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</si>
  <si>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</si>
  <si>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</si>
  <si>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</si>
  <si>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</si>
  <si>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</si>
  <si>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</si>
  <si>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</si>
  <si>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</si>
  <si>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</si>
  <si>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</si>
  <si>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</si>
  <si>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</si>
  <si>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</si>
  <si>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</si>
  <si>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</si>
  <si>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</si>
  <si>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</si>
  <si>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</si>
  <si>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</si>
  <si>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</si>
  <si>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</si>
  <si>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</si>
  <si>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</si>
  <si>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</si>
  <si>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</si>
  <si>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</si>
  <si>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</si>
  <si>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</si>
  <si>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</si>
  <si>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</si>
  <si>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</si>
  <si>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</si>
  <si>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</si>
  <si>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</si>
  <si>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</si>
  <si>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</si>
  <si>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</si>
  <si>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</si>
  <si>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</si>
  <si>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</si>
  <si>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</si>
  <si>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</si>
  <si>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</si>
  <si>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</si>
  <si>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</si>
  <si>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</si>
  <si>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</si>
  <si>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</si>
  <si>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</si>
  <si>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</si>
  <si>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</si>
  <si>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</si>
  <si>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</si>
  <si>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</si>
  <si>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</si>
  <si>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</si>
  <si>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</si>
  <si>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</si>
  <si>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</si>
  <si>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</si>
  <si>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</si>
  <si>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</si>
  <si>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</si>
  <si>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</si>
  <si>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</si>
  <si>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</si>
  <si>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</si>
  <si>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</si>
  <si>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</si>
  <si>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</si>
  <si>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</si>
  <si>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</si>
  <si>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</si>
  <si>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</si>
  <si>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</si>
  <si>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</si>
  <si>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</si>
  <si>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</si>
  <si>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</si>
  <si>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</si>
  <si>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</si>
  <si>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</si>
  <si>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</si>
  <si>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</si>
  <si>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</si>
  <si>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</si>
  <si>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</si>
  <si>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</si>
  <si>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</si>
  <si>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</si>
  <si>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</si>
  <si>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</si>
  <si>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</si>
  <si>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</si>
  <si>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</si>
  <si>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</si>
  <si>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</si>
  <si>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</si>
  <si>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</si>
  <si>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</si>
  <si>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</si>
  <si>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</si>
  <si>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</si>
  <si>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</si>
  <si>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</si>
  <si>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</si>
  <si>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</si>
  <si>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</si>
  <si>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</si>
  <si>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</si>
  <si>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</si>
  <si>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</si>
  <si>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</si>
  <si>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</si>
  <si>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</si>
  <si>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</si>
  <si>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</si>
  <si>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</si>
  <si>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</si>
  <si>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</si>
  <si>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</si>
  <si>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</si>
  <si>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</si>
  <si>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</si>
  <si>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</si>
  <si>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</si>
  <si>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</si>
  <si>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</si>
  <si>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</si>
  <si>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</si>
  <si>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</si>
  <si>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</si>
  <si>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</si>
  <si>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</si>
  <si>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</si>
  <si>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</si>
  <si>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</si>
  <si>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</si>
  <si>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</si>
  <si>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</si>
  <si>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</si>
  <si>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</si>
  <si>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</si>
  <si>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</si>
  <si>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</si>
  <si>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</si>
  <si>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</si>
  <si>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</si>
  <si>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</si>
  <si>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</si>
  <si>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</si>
  <si>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</si>
  <si>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</si>
  <si>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</si>
  <si>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</si>
  <si>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</si>
  <si>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</si>
  <si>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</si>
  <si>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</si>
  <si>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</si>
  <si>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</si>
  <si>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</si>
  <si>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</si>
  <si>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</si>
  <si>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</si>
  <si>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</si>
  <si>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</si>
  <si>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</si>
  <si>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</si>
  <si>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</si>
  <si>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</si>
  <si>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</si>
  <si>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</si>
  <si>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</si>
  <si>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</si>
  <si>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</si>
  <si>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</si>
  <si>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</si>
  <si>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</si>
  <si>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</si>
  <si>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</si>
  <si>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</si>
  <si>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</si>
  <si>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</si>
  <si>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</si>
  <si>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</si>
  <si>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</si>
  <si>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</si>
  <si>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</si>
  <si>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</si>
  <si>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</si>
  <si>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</si>
  <si>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</si>
  <si>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</si>
  <si>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</si>
  <si>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</si>
  <si>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</si>
  <si>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</si>
  <si>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</si>
  <si>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</si>
  <si>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</si>
  <si>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</si>
  <si>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</si>
  <si>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</si>
  <si>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</si>
  <si>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</si>
  <si>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</si>
  <si>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</si>
  <si>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</si>
  <si>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</si>
  <si>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</si>
  <si>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</si>
  <si>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</si>
  <si>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</si>
  <si>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</si>
  <si>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</si>
  <si>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</si>
  <si>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</si>
  <si>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</si>
  <si>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</si>
  <si>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</si>
  <si>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</si>
  <si>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</si>
  <si>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</si>
  <si>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</si>
  <si>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</si>
  <si>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</si>
  <si>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</si>
  <si>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</si>
  <si>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</si>
  <si>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</si>
  <si>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</si>
  <si>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</si>
  <si>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</si>
  <si>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</si>
  <si>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</si>
  <si>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</si>
  <si>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</si>
  <si>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</si>
  <si>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</si>
  <si>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</si>
  <si>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</si>
  <si>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</si>
  <si>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</si>
  <si>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</si>
  <si>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</si>
  <si>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</si>
  <si>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</si>
  <si>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</si>
  <si>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</si>
  <si>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</si>
  <si>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</si>
  <si>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</si>
  <si>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</si>
  <si>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</si>
  <si>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</si>
  <si>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</si>
  <si>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</si>
  <si>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</si>
  <si>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</si>
  <si>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</si>
  <si>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</si>
  <si>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</si>
  <si>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</si>
  <si>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</si>
  <si>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</si>
  <si>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</si>
  <si>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</si>
  <si>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</si>
  <si>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</si>
  <si>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</si>
  <si>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</si>
  <si>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</si>
  <si>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</si>
  <si>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</si>
  <si>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</si>
  <si>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</si>
  <si>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</si>
  <si>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</si>
  <si>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</si>
  <si>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</si>
  <si>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</si>
  <si>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</si>
  <si>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</si>
  <si>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</si>
  <si>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</si>
  <si>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</si>
  <si>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</si>
  <si>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</si>
  <si>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</si>
  <si>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</si>
  <si>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</si>
  <si>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</si>
  <si>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</si>
  <si>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</si>
  <si>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</si>
  <si>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</si>
  <si>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</si>
  <si>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</si>
  <si>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</si>
  <si>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</si>
  <si>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</si>
  <si>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</si>
  <si>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</si>
  <si>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</si>
  <si>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</si>
  <si>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</si>
  <si>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</si>
  <si>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</si>
  <si>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</si>
  <si>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</si>
  <si>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</si>
  <si>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</si>
  <si>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</si>
  <si>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</si>
  <si>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</si>
  <si>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</si>
  <si>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</si>
  <si>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</si>
  <si>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</si>
  <si>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</si>
  <si>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</si>
  <si>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</si>
  <si>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</si>
  <si>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</si>
  <si>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</si>
  <si>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</si>
  <si>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</si>
  <si>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</si>
  <si>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</si>
  <si>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</si>
  <si>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</si>
  <si>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</si>
  <si>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</si>
  <si>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</si>
  <si>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</si>
  <si>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</si>
  <si>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</si>
  <si>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</si>
  <si>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</si>
  <si>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</si>
  <si>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</si>
  <si>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</si>
  <si>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</si>
  <si>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</si>
  <si>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</si>
  <si>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</si>
  <si>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</si>
  <si>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</si>
  <si>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</si>
  <si>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</si>
  <si>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</si>
  <si>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</si>
  <si>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</si>
  <si>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</si>
  <si>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</si>
  <si>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</si>
  <si>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</si>
  <si>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</si>
  <si>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</si>
  <si>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</si>
  <si>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</si>
  <si>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</si>
  <si>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</si>
  <si>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</si>
  <si>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</si>
  <si>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</si>
  <si>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</si>
  <si>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</si>
  <si>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</si>
  <si>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</si>
  <si>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</si>
  <si>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</si>
  <si>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</si>
  <si>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</si>
  <si>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</si>
  <si>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</si>
  <si>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</si>
  <si>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</si>
  <si>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</si>
  <si>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</si>
  <si>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</si>
  <si>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</si>
  <si>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</si>
  <si>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</si>
  <si>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</si>
  <si>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</si>
  <si>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</si>
  <si>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</si>
  <si>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</si>
  <si>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</si>
  <si>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</si>
  <si>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</si>
  <si>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</si>
  <si>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</si>
  <si>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</si>
  <si>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</si>
  <si>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</si>
  <si>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</si>
  <si>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</si>
  <si>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</si>
  <si>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</si>
  <si>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</si>
  <si>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</si>
  <si>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</si>
  <si>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</si>
  <si>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</si>
  <si>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</si>
  <si>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</si>
  <si>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</si>
  <si>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</si>
  <si>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</si>
  <si>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</si>
  <si>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</si>
  <si>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</si>
  <si>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</si>
  <si>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</si>
  <si>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</si>
  <si>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</si>
  <si>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</si>
  <si>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</si>
  <si>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</si>
  <si>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</si>
  <si>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</si>
  <si>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</si>
  <si>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</si>
  <si>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</si>
  <si>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</si>
  <si>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</si>
  <si>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</si>
  <si>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</si>
  <si>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</si>
  <si>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</si>
  <si>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</si>
  <si>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</si>
  <si>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</si>
  <si>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</si>
  <si>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</si>
  <si>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</si>
  <si>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</si>
  <si>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</si>
  <si>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</si>
  <si>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</si>
  <si>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</si>
  <si>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</si>
  <si>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</si>
  <si>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</si>
  <si>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</si>
  <si>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</si>
  <si>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</si>
  <si>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</si>
  <si>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</si>
  <si>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</si>
  <si>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</si>
  <si>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</si>
  <si>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</si>
  <si>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</si>
  <si>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</si>
  <si>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</si>
  <si>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</si>
  <si>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</si>
  <si>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</si>
  <si>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</si>
  <si>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</si>
  <si>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</si>
  <si>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</si>
  <si>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</si>
  <si>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</si>
  <si>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</si>
  <si>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</si>
  <si>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</si>
  <si>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</si>
  <si>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</si>
  <si>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</si>
  <si>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</si>
  <si>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</si>
  <si>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</si>
  <si>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</si>
  <si>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</si>
  <si>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</si>
  <si>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</si>
  <si>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</si>
  <si>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</si>
  <si>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</si>
  <si>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</si>
  <si>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</si>
  <si>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</si>
  <si>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</si>
  <si>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</si>
  <si>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</si>
  <si>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</si>
  <si>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</si>
  <si>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</si>
  <si>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</si>
  <si>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</si>
  <si>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</si>
  <si>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</si>
  <si>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</si>
  <si>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</si>
  <si>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</si>
  <si>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</si>
  <si>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</si>
  <si>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</si>
  <si>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</si>
  <si>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</si>
  <si>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</si>
  <si>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</si>
  <si>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</si>
  <si>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</si>
  <si>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</si>
  <si>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</si>
  <si>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</si>
  <si>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</si>
  <si>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</si>
  <si>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</si>
  <si>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</si>
  <si>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</si>
  <si>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</si>
  <si>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</si>
  <si>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</si>
  <si>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</si>
  <si>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</si>
  <si>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</si>
  <si>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</si>
  <si>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</si>
  <si>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</si>
  <si>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</si>
  <si>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</si>
  <si>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</si>
  <si>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</si>
  <si>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</si>
  <si>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</si>
  <si>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</si>
  <si>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</si>
  <si>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</si>
  <si>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</si>
  <si>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</si>
  <si>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</si>
  <si>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</si>
  <si>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</si>
  <si>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</si>
  <si>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</si>
  <si>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</si>
  <si>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</si>
  <si>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</si>
  <si>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</si>
  <si>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</si>
  <si>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</si>
  <si>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</si>
  <si>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</si>
  <si>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</si>
  <si>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</si>
  <si>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</si>
  <si>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</si>
  <si>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</si>
  <si>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</si>
  <si>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</si>
  <si>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</si>
  <si>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</si>
  <si>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</si>
  <si>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</si>
  <si>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</si>
  <si>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</si>
  <si>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</si>
  <si>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</si>
  <si>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</si>
  <si>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</si>
  <si>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</si>
  <si>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</si>
  <si>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</si>
  <si>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</si>
  <si>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</si>
  <si>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</si>
  <si>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</si>
  <si>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</si>
  <si>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</si>
  <si>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</si>
  <si>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</si>
  <si>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</si>
  <si>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</si>
  <si>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</si>
  <si>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</si>
  <si>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</si>
  <si>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</si>
  <si>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</si>
  <si>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</si>
  <si>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</si>
  <si>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</si>
  <si>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</si>
  <si>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</si>
  <si>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</si>
  <si>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</si>
  <si>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</si>
  <si>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</si>
  <si>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</si>
  <si>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</si>
  <si>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</si>
  <si>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</si>
  <si>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</si>
  <si>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</si>
  <si>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</si>
  <si>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</si>
  <si>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</si>
  <si>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</si>
  <si>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</si>
  <si>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</si>
  <si>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</si>
  <si>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</si>
  <si>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</si>
  <si>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</si>
  <si>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</si>
  <si>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</si>
  <si>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</si>
  <si>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</si>
  <si>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</si>
  <si>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</si>
  <si>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</si>
  <si>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</si>
  <si>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</si>
  <si>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</si>
  <si>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</si>
  <si>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</si>
  <si>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</si>
  <si>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</si>
  <si>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</si>
  <si>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</si>
  <si>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</si>
  <si>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</si>
  <si>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</si>
  <si>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</si>
  <si>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</si>
  <si>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</si>
  <si>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</si>
  <si>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</si>
  <si>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</si>
  <si>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</si>
  <si>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</si>
  <si>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</si>
  <si>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</si>
  <si>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</si>
  <si>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</si>
  <si>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</si>
  <si>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</si>
  <si>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</si>
  <si>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</si>
  <si>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</si>
  <si>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</si>
  <si>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</si>
  <si>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</si>
  <si>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</si>
  <si>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</si>
  <si>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</si>
  <si>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</si>
  <si>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</si>
  <si>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</si>
  <si>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</si>
  <si>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</si>
  <si>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</si>
  <si>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</si>
  <si>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</si>
  <si>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</si>
  <si>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</si>
  <si>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</si>
  <si>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</si>
  <si>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</si>
  <si>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</si>
  <si>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</si>
  <si>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</si>
  <si>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</si>
  <si>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</si>
  <si>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</si>
  <si>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</si>
  <si>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</si>
  <si>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</si>
  <si>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</si>
  <si>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</si>
  <si>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</si>
  <si>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</si>
  <si>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</si>
  <si>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</si>
  <si>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</si>
  <si>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</si>
  <si>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</si>
  <si>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</si>
  <si>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</si>
  <si>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</si>
  <si>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</si>
  <si>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</si>
  <si>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</si>
  <si>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</si>
  <si>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</si>
  <si>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</si>
  <si>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</si>
  <si>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</si>
  <si>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</si>
  <si>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</si>
  <si>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</si>
  <si>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</si>
  <si>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</si>
  <si>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</si>
  <si>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</si>
  <si>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</si>
  <si>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</si>
  <si>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</si>
  <si>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</si>
  <si>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</si>
  <si>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</si>
  <si>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</si>
  <si>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</si>
  <si>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</si>
  <si>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</si>
  <si>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</si>
  <si>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</si>
  <si>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</si>
  <si>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</si>
  <si>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</si>
  <si>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</si>
  <si>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</si>
  <si>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</si>
  <si>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</si>
  <si>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</si>
  <si>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</si>
  <si>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</si>
  <si>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</si>
  <si>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</si>
  <si>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</si>
  <si>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</si>
  <si>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</si>
  <si>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</si>
  <si>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</si>
  <si>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</si>
  <si>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</si>
  <si>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</si>
  <si>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</si>
  <si>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</si>
  <si>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</si>
  <si>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</si>
  <si>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</si>
  <si>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</si>
  <si>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</si>
  <si>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</si>
  <si>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</si>
  <si>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</si>
  <si>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</si>
  <si>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</si>
  <si>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</si>
  <si>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</si>
  <si>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</si>
  <si>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</si>
  <si>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</si>
  <si>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</si>
  <si>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</si>
  <si>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</si>
  <si>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</si>
  <si>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</si>
  <si>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</si>
  <si>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</si>
  <si>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</si>
  <si>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</si>
  <si>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</si>
  <si>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</si>
  <si>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</si>
  <si>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</si>
  <si>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</si>
  <si>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</si>
  <si>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</si>
  <si>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</si>
  <si>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</si>
  <si>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</si>
  <si>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</si>
  <si>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</si>
  <si>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</si>
  <si>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</si>
  <si>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</si>
  <si>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</si>
  <si>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</si>
  <si>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</si>
  <si>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</si>
  <si>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</si>
  <si>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</si>
  <si>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</si>
  <si>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</si>
  <si>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</si>
  <si>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</si>
  <si>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</si>
  <si>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</si>
  <si>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</si>
  <si>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</si>
  <si>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</si>
  <si>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</si>
  <si>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</si>
  <si>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</si>
  <si>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</si>
  <si>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</si>
  <si>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</si>
  <si>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</si>
  <si>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</si>
  <si>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</si>
  <si>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</si>
  <si>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</si>
  <si>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</si>
  <si>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</si>
  <si>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</si>
  <si>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</si>
  <si>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</si>
  <si>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</si>
  <si>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</si>
  <si>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</si>
  <si>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</si>
  <si>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</si>
  <si>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</si>
  <si>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</si>
  <si>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</si>
  <si>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</si>
  <si>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</si>
  <si>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</si>
  <si>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</si>
  <si>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</si>
  <si>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</si>
  <si>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</si>
  <si>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</si>
  <si>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</si>
  <si>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</si>
  <si>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</si>
  <si>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</si>
  <si>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</si>
  <si>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</si>
  <si>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</si>
  <si>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</si>
  <si>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</si>
  <si>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</si>
  <si>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</si>
  <si>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</si>
  <si>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</si>
  <si>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</si>
  <si>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</si>
  <si>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</si>
  <si>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</si>
  <si>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</si>
  <si>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</si>
  <si>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</si>
  <si>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</si>
  <si>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</si>
  <si>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</si>
  <si>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</si>
  <si>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</si>
  <si>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</si>
  <si>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</si>
  <si>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</si>
  <si>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</si>
  <si>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</si>
  <si>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</si>
  <si>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</si>
  <si>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</si>
  <si>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</si>
  <si>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</si>
  <si>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</si>
  <si>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</si>
  <si>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</si>
  <si>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</si>
  <si>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</si>
  <si>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</si>
  <si>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</si>
  <si>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</si>
  <si>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</si>
  <si>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</si>
  <si>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</si>
  <si>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</si>
  <si>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</si>
  <si>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</si>
  <si>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</si>
  <si>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</si>
  <si>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</si>
  <si>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</si>
  <si>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</si>
  <si>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</si>
  <si>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</si>
  <si>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</si>
  <si>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</si>
  <si>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</si>
  <si>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</si>
  <si>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</si>
  <si>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</si>
  <si>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</si>
  <si>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</si>
  <si>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</si>
  <si>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</si>
  <si>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</si>
  <si>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</si>
  <si>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</si>
  <si>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</si>
  <si>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</si>
  <si>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</si>
  <si>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</si>
  <si>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</si>
  <si>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</si>
  <si>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</si>
  <si>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</si>
  <si>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</si>
  <si>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</si>
  <si>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</si>
  <si>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</si>
  <si>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</si>
  <si>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</si>
  <si>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</si>
  <si>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</si>
  <si>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</si>
  <si>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</si>
  <si>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</si>
  <si>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</si>
  <si>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</si>
  <si>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</si>
  <si>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</si>
  <si>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</si>
  <si>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</si>
  <si>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</si>
  <si>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</si>
  <si>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</si>
  <si>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</si>
  <si>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</si>
  <si>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</si>
  <si>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</si>
  <si>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</si>
  <si>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</si>
  <si>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</si>
  <si>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</si>
  <si>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</si>
  <si>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</si>
  <si>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</si>
  <si>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</si>
  <si>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</si>
  <si>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</si>
  <si>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</si>
  <si>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</si>
  <si>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</si>
  <si>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</si>
  <si>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</si>
  <si>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</si>
  <si>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</si>
  <si>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</si>
  <si>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</si>
  <si>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</si>
  <si>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</si>
  <si>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</si>
  <si>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</si>
  <si>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</si>
  <si>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</si>
  <si>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</si>
  <si>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</si>
  <si>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</si>
  <si>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</si>
  <si>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</si>
  <si>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</si>
  <si>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</si>
  <si>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</si>
  <si>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</si>
  <si>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</si>
  <si>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</si>
  <si>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</si>
  <si>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</si>
  <si>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</si>
  <si>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</si>
  <si>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</si>
  <si>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</si>
  <si>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</si>
  <si>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</si>
  <si>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</si>
  <si>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</si>
  <si>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</si>
  <si>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</si>
  <si>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</si>
  <si>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</si>
  <si>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</si>
  <si>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</si>
  <si>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</si>
  <si>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</si>
  <si>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</si>
  <si>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</si>
  <si>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</si>
  <si>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</si>
  <si>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</si>
  <si>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</si>
  <si>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</si>
  <si>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</si>
  <si>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</si>
  <si>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</si>
  <si>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</si>
  <si>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</si>
  <si>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</si>
  <si>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</si>
  <si>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</si>
  <si>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</si>
  <si>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</si>
  <si>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</si>
  <si>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</si>
  <si>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</si>
  <si>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</si>
  <si>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</si>
  <si>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</si>
  <si>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</si>
  <si>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</si>
  <si>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</si>
  <si>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</si>
  <si>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</si>
  <si>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</si>
  <si>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</si>
  <si>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</si>
  <si>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</si>
  <si>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</si>
  <si>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</si>
  <si>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</si>
  <si>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</si>
  <si>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</si>
  <si>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</si>
  <si>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</si>
  <si>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</si>
  <si>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</si>
  <si>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</si>
  <si>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</si>
  <si>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</si>
  <si>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</si>
  <si>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</si>
  <si>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</si>
  <si>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</si>
  <si>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</si>
  <si>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</si>
  <si>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</si>
  <si>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</si>
  <si>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</si>
  <si>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</si>
  <si>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</si>
  <si>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</si>
  <si>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</si>
  <si>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</si>
  <si>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</si>
  <si>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</si>
  <si>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</si>
  <si>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</si>
  <si>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</si>
  <si>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</si>
  <si>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</si>
  <si>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</si>
  <si>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</si>
  <si>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</si>
  <si>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</si>
  <si>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</si>
  <si>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</si>
  <si>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</si>
  <si>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</si>
  <si>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</si>
  <si>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</si>
  <si>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</si>
  <si>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</si>
  <si>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</si>
  <si>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</si>
  <si>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</si>
  <si>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</si>
  <si>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</si>
  <si>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</si>
  <si>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</si>
  <si>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</si>
  <si>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</si>
  <si>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</si>
  <si>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</si>
  <si>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</si>
  <si>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</si>
  <si>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</si>
  <si>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</si>
  <si>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</si>
  <si>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</si>
  <si>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</si>
  <si>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</si>
  <si>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</si>
  <si>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</si>
  <si>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</si>
  <si>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</si>
  <si>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</si>
  <si>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</si>
  <si>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</si>
  <si>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</si>
  <si>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</si>
  <si>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</si>
  <si>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</si>
  <si>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</si>
  <si>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</si>
  <si>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</si>
  <si>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</si>
  <si>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</si>
  <si>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</si>
  <si>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</si>
  <si>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</si>
  <si>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</si>
  <si>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</si>
  <si>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</si>
  <si>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</si>
  <si>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</si>
  <si>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</si>
  <si>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</si>
  <si>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</si>
  <si>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</si>
  <si>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</si>
  <si>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</si>
  <si>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</si>
  <si>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</si>
  <si>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</si>
  <si>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</si>
  <si>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</si>
  <si>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</si>
  <si>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</si>
  <si>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</si>
  <si>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</si>
  <si>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</si>
  <si>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</si>
  <si>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</si>
  <si>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</si>
  <si>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</si>
  <si>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</si>
  <si>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</si>
  <si>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</si>
  <si>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</si>
  <si>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</si>
  <si>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</si>
  <si>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</si>
  <si>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</si>
  <si>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</si>
  <si>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</si>
  <si>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</si>
  <si>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</si>
  <si>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</si>
  <si>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</si>
  <si>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</si>
  <si>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</si>
  <si>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</si>
  <si>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</si>
  <si>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</si>
  <si>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</si>
  <si>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</si>
  <si>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</si>
  <si>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</si>
  <si>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</si>
  <si>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</si>
  <si>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</si>
  <si>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</si>
  <si>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</si>
  <si>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</si>
  <si>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</si>
  <si>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</si>
  <si>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</si>
  <si>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</si>
  <si>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</si>
  <si>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</si>
  <si>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</si>
  <si>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</si>
  <si>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</si>
  <si>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</si>
  <si>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</si>
  <si>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</si>
  <si>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</si>
  <si>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</si>
  <si>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</si>
  <si>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</si>
  <si>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</si>
  <si>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</si>
  <si>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</si>
  <si>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</si>
  <si>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</si>
  <si>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</si>
  <si>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</si>
  <si>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</si>
  <si>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</si>
  <si>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</si>
  <si>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</si>
  <si>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</si>
  <si>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</si>
  <si>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</si>
  <si>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</si>
  <si>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</si>
  <si>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</si>
  <si>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</si>
  <si>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</si>
  <si>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</si>
  <si>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</si>
  <si>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</si>
  <si>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</si>
  <si>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</si>
  <si>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</si>
  <si>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</si>
  <si>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</si>
  <si>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</si>
  <si>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</si>
  <si>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</si>
  <si>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</si>
  <si>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</si>
  <si>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</si>
  <si>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</si>
  <si>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</si>
  <si>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</si>
  <si>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</si>
  <si>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</si>
  <si>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</si>
  <si>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</si>
  <si>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</si>
  <si>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</si>
  <si>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</si>
  <si>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</si>
  <si>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</si>
  <si>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</si>
  <si>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</si>
  <si>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</si>
  <si>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</si>
  <si>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</si>
  <si>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</si>
  <si>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</si>
  <si>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</si>
  <si>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</si>
  <si>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</si>
  <si>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</si>
  <si>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</si>
  <si>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</si>
  <si>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</si>
  <si>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</si>
  <si>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</si>
  <si>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</si>
  <si>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</si>
  <si>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</si>
  <si>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</si>
  <si>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</si>
  <si>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</si>
  <si>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</si>
  <si>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</si>
  <si>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</si>
  <si>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</si>
  <si>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</si>
  <si>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</si>
  <si>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</si>
  <si>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</si>
  <si>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</si>
  <si>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</si>
  <si>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</si>
  <si>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</si>
  <si>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</si>
  <si>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</si>
  <si>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</si>
  <si>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</si>
  <si>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</si>
  <si>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</si>
  <si>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</si>
  <si>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</si>
  <si>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</si>
  <si>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</si>
  <si>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</si>
  <si>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</si>
  <si>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</si>
  <si>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</si>
  <si>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</si>
  <si>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</si>
  <si>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</si>
  <si>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</si>
  <si>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</si>
  <si>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</si>
  <si>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</si>
  <si>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</si>
  <si>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</si>
  <si>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</si>
  <si>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</si>
  <si>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</si>
  <si>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</si>
  <si>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</si>
  <si>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</si>
  <si>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</si>
  <si>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</si>
  <si>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</si>
  <si>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</si>
  <si>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</si>
  <si>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</si>
  <si>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</si>
  <si>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</si>
  <si>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</si>
  <si>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</si>
  <si>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</si>
  <si>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</si>
  <si>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</si>
  <si>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</si>
  <si>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</si>
  <si>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</si>
  <si>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</si>
  <si>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</si>
  <si>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</si>
  <si>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</si>
  <si>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</si>
  <si>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</si>
  <si>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</si>
  <si>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</si>
  <si>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</si>
  <si>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</si>
  <si>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</si>
  <si>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</si>
  <si>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</si>
  <si>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</si>
  <si>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</si>
  <si>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</si>
  <si>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</si>
  <si>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</si>
  <si>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</si>
  <si>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</si>
  <si>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</si>
  <si>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</si>
  <si>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</si>
  <si>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</si>
  <si>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</si>
  <si>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</si>
  <si>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</si>
  <si>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</si>
  <si>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</si>
  <si>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</si>
  <si>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</si>
  <si>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</si>
  <si>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</si>
  <si>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</si>
  <si>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</si>
  <si>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</si>
  <si>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</si>
  <si>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</si>
  <si>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</si>
  <si>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</si>
  <si>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</si>
  <si>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</si>
  <si>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</si>
  <si>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</si>
  <si>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</si>
  <si>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</si>
  <si>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</si>
  <si>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</si>
  <si>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</si>
  <si>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</si>
  <si>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</si>
  <si>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</si>
  <si>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</si>
  <si>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</si>
  <si>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</si>
  <si>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</si>
  <si>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</si>
  <si>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</si>
  <si>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</si>
  <si>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</si>
  <si>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</si>
  <si>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</si>
  <si>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</si>
  <si>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</si>
  <si>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</si>
  <si>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</si>
  <si>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</si>
  <si>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</si>
  <si>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</si>
  <si>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</si>
  <si>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</si>
  <si>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</si>
  <si>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</si>
  <si>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</si>
  <si>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</si>
  <si>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</si>
  <si>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</si>
  <si>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</si>
  <si>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</si>
  <si>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</si>
  <si>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</si>
  <si>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</si>
  <si>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</si>
  <si>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</si>
  <si>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</si>
  <si>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</si>
  <si>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</si>
  <si>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</si>
  <si>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</si>
  <si>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</si>
  <si>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</si>
  <si>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</si>
  <si>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</si>
  <si>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</si>
  <si>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</si>
  <si>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</si>
  <si>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</si>
  <si>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</si>
  <si>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</si>
  <si>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</si>
  <si>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</si>
  <si>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</si>
  <si>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</si>
  <si>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</si>
  <si>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</si>
  <si>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</si>
  <si>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</si>
  <si>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</si>
  <si>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</si>
  <si>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</si>
  <si>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</si>
  <si>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</si>
  <si>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</si>
  <si>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</si>
  <si>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</si>
  <si>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</si>
  <si>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</si>
  <si>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</si>
  <si>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</si>
  <si>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</si>
  <si>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</si>
  <si>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</si>
  <si>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</si>
  <si>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</si>
  <si>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</si>
  <si>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</si>
  <si>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</si>
  <si>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</si>
  <si>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</si>
  <si>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</si>
  <si>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</si>
  <si>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</si>
  <si>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</si>
  <si>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</si>
  <si>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</si>
  <si>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</si>
  <si>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</si>
  <si>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</si>
  <si>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</si>
  <si>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</si>
  <si>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</si>
  <si>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</si>
  <si>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</si>
  <si>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</si>
  <si>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</si>
  <si>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</si>
  <si>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</si>
  <si>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</si>
  <si>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</si>
  <si>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</si>
  <si>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</si>
  <si>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</si>
  <si>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</si>
  <si>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</si>
  <si>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</si>
  <si>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</si>
  <si>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</si>
  <si>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</si>
  <si>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</si>
  <si>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</si>
  <si>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</si>
  <si>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</si>
  <si>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</si>
  <si>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</si>
  <si>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</si>
  <si>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</si>
  <si>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</si>
  <si>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</si>
  <si>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</si>
  <si>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</si>
  <si>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</si>
  <si>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</si>
  <si>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</si>
  <si>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</si>
  <si>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</si>
  <si>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</si>
  <si>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</si>
  <si>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</si>
  <si>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</si>
  <si>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</si>
  <si>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</si>
  <si>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</si>
  <si>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</si>
  <si>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</si>
  <si>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</si>
  <si>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</si>
  <si>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</si>
  <si>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</si>
  <si>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</si>
  <si>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</si>
  <si>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</si>
  <si>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</si>
  <si>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</si>
  <si>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</si>
  <si>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</si>
  <si>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</si>
  <si>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</si>
  <si>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</si>
  <si>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</si>
  <si>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</si>
  <si>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</si>
  <si>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</si>
  <si>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</si>
  <si>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</si>
  <si>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</si>
  <si>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</si>
  <si>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</si>
  <si>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</si>
  <si>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</si>
  <si>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</si>
  <si>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</si>
  <si>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</si>
  <si>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</si>
  <si>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</si>
  <si>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</si>
  <si>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</si>
  <si>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</si>
  <si>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</si>
  <si>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</si>
  <si>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</si>
  <si>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</si>
  <si>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</si>
  <si>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</si>
  <si>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</si>
  <si>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</si>
  <si>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</si>
  <si>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</si>
  <si>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</si>
  <si>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</si>
  <si>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</si>
  <si>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</si>
  <si>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</si>
  <si>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</si>
  <si>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</si>
  <si>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</si>
  <si>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</si>
  <si>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</si>
  <si>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</si>
  <si>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</si>
  <si>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</si>
  <si>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</si>
  <si>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</si>
  <si>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</si>
  <si>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</si>
  <si>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</si>
  <si>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</si>
  <si>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</si>
  <si>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</si>
  <si>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</si>
  <si>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</si>
  <si>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</si>
  <si>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</si>
  <si>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</si>
  <si>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</si>
  <si>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</si>
  <si>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</si>
  <si>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</si>
  <si>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</si>
  <si>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</si>
  <si>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</si>
  <si>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</si>
  <si>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</si>
  <si>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</si>
  <si>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</si>
  <si>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</si>
  <si>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</si>
  <si>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</si>
  <si>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</si>
  <si>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</si>
  <si>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</si>
  <si>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</si>
  <si>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</si>
  <si>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</si>
  <si>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</si>
  <si>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</si>
  <si>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</si>
  <si>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</si>
  <si>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</si>
  <si>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</si>
  <si>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</si>
  <si>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</si>
  <si>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</si>
  <si>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</si>
  <si>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</si>
  <si>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</si>
  <si>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</si>
  <si>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</si>
  <si>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</si>
  <si>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</si>
  <si>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</si>
  <si>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</si>
  <si>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</si>
  <si>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</si>
  <si>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</si>
  <si>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</si>
  <si>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</si>
  <si>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</si>
  <si>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</si>
  <si>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</si>
  <si>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</si>
  <si>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</si>
  <si>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</si>
  <si>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</si>
  <si>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</si>
  <si>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</si>
  <si>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</si>
  <si>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</si>
  <si>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</si>
  <si>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</si>
  <si>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</si>
  <si>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</si>
  <si>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</si>
  <si>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</si>
  <si>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</si>
  <si>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</si>
  <si>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</si>
  <si>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</si>
  <si>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</si>
  <si>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</si>
  <si>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</si>
  <si>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</si>
  <si>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</si>
  <si>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</si>
  <si>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</si>
  <si>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</si>
  <si>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</si>
  <si>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</si>
  <si>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</si>
  <si>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</si>
  <si>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</si>
  <si>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</si>
  <si>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</si>
  <si>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</si>
  <si>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</si>
  <si>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</si>
  <si>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</si>
  <si>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</si>
  <si>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</si>
  <si>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</si>
  <si>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</si>
  <si>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</si>
  <si>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</si>
  <si>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</si>
  <si>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</si>
  <si>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</si>
  <si>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</si>
  <si>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</si>
  <si>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</si>
  <si>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</si>
  <si>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</si>
  <si>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</si>
  <si>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</si>
  <si>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</si>
  <si>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</si>
  <si>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</si>
  <si>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</si>
  <si>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</si>
  <si>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</si>
  <si>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</si>
  <si>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</si>
  <si>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</si>
  <si>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</si>
  <si>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</si>
  <si>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</si>
  <si>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</si>
  <si>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</si>
  <si>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</si>
  <si>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</si>
  <si>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</si>
  <si>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</si>
  <si>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</si>
  <si>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</si>
  <si>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</si>
  <si>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</si>
  <si>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</si>
  <si>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</si>
  <si>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</si>
  <si>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</si>
  <si>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</si>
  <si>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</si>
  <si>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</si>
  <si>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</si>
  <si>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</si>
  <si>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</si>
  <si>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</si>
  <si>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</si>
  <si>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</si>
  <si>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</si>
  <si>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</si>
  <si>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</si>
  <si>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</si>
  <si>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</si>
  <si>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</si>
  <si>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</si>
  <si>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</si>
  <si>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</si>
  <si>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</si>
  <si>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</si>
  <si>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</si>
  <si>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</si>
  <si>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</si>
  <si>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</si>
  <si>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</si>
  <si>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</si>
  <si>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</si>
  <si>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</si>
  <si>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</si>
  <si>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</si>
  <si>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</si>
  <si>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</si>
  <si>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</si>
  <si>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</si>
  <si>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</si>
  <si>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</si>
  <si>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</si>
  <si>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</si>
  <si>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</si>
  <si>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</si>
  <si>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</si>
  <si>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</si>
  <si>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</si>
  <si>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</si>
  <si>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</si>
  <si>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</si>
  <si>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</si>
  <si>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</si>
  <si>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</si>
  <si>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</si>
  <si>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</si>
  <si>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</si>
  <si>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</si>
  <si>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</si>
  <si>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</si>
  <si>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</si>
  <si>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</si>
  <si>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</si>
  <si>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</si>
  <si>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</si>
  <si>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</si>
  <si>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</si>
  <si>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</si>
  <si>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</si>
  <si>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</si>
  <si>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</si>
  <si>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</si>
  <si>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</si>
  <si>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</si>
  <si>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</si>
  <si>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</si>
  <si>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</si>
  <si>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</si>
  <si>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</si>
  <si>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</si>
  <si>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</si>
  <si>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</si>
  <si>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</si>
  <si>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</si>
  <si>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</si>
  <si>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</si>
  <si>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</si>
  <si>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</si>
  <si>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</si>
  <si>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</si>
  <si>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</si>
  <si>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</si>
  <si>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</si>
  <si>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</si>
  <si>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</si>
  <si>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</si>
  <si>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</si>
  <si>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</si>
  <si>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</si>
  <si>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</si>
  <si>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</si>
  <si>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</si>
  <si>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</si>
  <si>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</si>
  <si>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</si>
  <si>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</si>
  <si>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</si>
  <si>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</si>
  <si>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</si>
  <si>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</si>
  <si>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</si>
  <si>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</si>
  <si>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</si>
  <si>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</si>
  <si>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</si>
  <si>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</si>
  <si>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</si>
  <si>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</si>
  <si>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</si>
  <si>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</si>
  <si>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</si>
  <si>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</si>
  <si>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</si>
  <si>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</si>
  <si>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</si>
  <si>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</si>
  <si>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</si>
  <si>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</si>
  <si>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</si>
  <si>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</si>
  <si>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</si>
  <si>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</si>
  <si>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</si>
  <si>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</si>
  <si>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</si>
  <si>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</si>
  <si>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</si>
  <si>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</si>
  <si>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</si>
  <si>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</si>
  <si>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</si>
  <si>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</si>
  <si>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</si>
  <si>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</si>
  <si>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</si>
  <si>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</si>
  <si>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</si>
  <si>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</si>
  <si>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</si>
  <si>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</si>
  <si>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</si>
  <si>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</si>
  <si>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</si>
  <si>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</si>
  <si>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</si>
  <si>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</si>
  <si>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</si>
  <si>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</si>
  <si>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</si>
  <si>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</si>
  <si>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</si>
  <si>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</si>
  <si>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</si>
  <si>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</si>
  <si>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</si>
  <si>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</si>
  <si>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</si>
  <si>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</si>
  <si>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</si>
  <si>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</si>
  <si>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</si>
  <si>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</si>
  <si>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</si>
  <si>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</si>
  <si>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</si>
  <si>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</si>
  <si>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</si>
  <si>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</si>
  <si>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</si>
  <si>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</si>
  <si>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</si>
  <si>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</si>
  <si>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</si>
  <si>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</si>
  <si>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</si>
  <si>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</si>
  <si>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</si>
  <si>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</si>
  <si>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</si>
  <si>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</si>
  <si>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</si>
  <si>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</si>
  <si>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</si>
  <si>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</si>
  <si>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</si>
  <si>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</si>
  <si>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</si>
  <si>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</si>
  <si>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</si>
  <si>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</si>
  <si>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</si>
  <si>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</si>
  <si>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</si>
  <si>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</si>
  <si>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</si>
  <si>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</si>
  <si>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</si>
  <si>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</si>
  <si>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</si>
  <si>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</si>
  <si>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</si>
  <si>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</si>
  <si>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</si>
  <si>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</si>
  <si>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</si>
  <si>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</si>
  <si>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</si>
  <si>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</si>
  <si>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</si>
  <si>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</si>
  <si>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</si>
  <si>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</si>
  <si>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</si>
  <si>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</si>
  <si>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</si>
  <si>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</si>
  <si>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</si>
  <si>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</si>
  <si>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</si>
  <si>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</si>
  <si>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</si>
  <si>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</si>
  <si>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</si>
  <si>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</si>
  <si>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</si>
  <si>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</si>
  <si>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</si>
  <si>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</si>
  <si>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</si>
  <si>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</si>
  <si>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</si>
  <si>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</si>
  <si>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</si>
  <si>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</si>
  <si>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</si>
  <si>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</si>
  <si>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</si>
  <si>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</si>
  <si>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</si>
  <si>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</si>
  <si>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</si>
  <si>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</si>
  <si>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</si>
  <si>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</si>
  <si>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</si>
  <si>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</si>
  <si>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</si>
  <si>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</si>
  <si>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</si>
  <si>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</si>
  <si>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</si>
  <si>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</si>
  <si>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</si>
  <si>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</si>
  <si>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</si>
  <si>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</si>
  <si>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</si>
  <si>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</si>
  <si>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</si>
  <si>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</si>
  <si>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</si>
  <si>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</si>
  <si>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</si>
  <si>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</si>
  <si>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</si>
  <si>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</si>
  <si>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</si>
  <si>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</si>
  <si>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</si>
  <si>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</si>
  <si>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</si>
  <si>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</si>
  <si>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</si>
  <si>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</si>
  <si>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</si>
  <si>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</si>
  <si>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</si>
  <si>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</si>
  <si>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</si>
  <si>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</si>
  <si>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</si>
  <si>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</si>
  <si>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</si>
  <si>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</si>
  <si>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</si>
  <si>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</si>
  <si>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</si>
  <si>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</si>
  <si>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</si>
  <si>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</si>
  <si>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</si>
  <si>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</si>
  <si>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</si>
  <si>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</si>
  <si>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</si>
  <si>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</si>
  <si>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</si>
  <si>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</si>
  <si>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</si>
  <si>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</si>
  <si>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</si>
  <si>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</si>
  <si>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</si>
  <si>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</si>
  <si>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</si>
  <si>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</si>
  <si>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</si>
  <si>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</si>
  <si>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</si>
  <si>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</si>
  <si>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</si>
  <si>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</si>
  <si>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</si>
  <si>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</si>
  <si>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</si>
  <si>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</si>
  <si>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</si>
  <si>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</si>
  <si>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</si>
  <si>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</si>
  <si>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</si>
  <si>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</si>
  <si>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</si>
  <si>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</si>
  <si>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</si>
  <si>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</si>
  <si>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</si>
  <si>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</si>
  <si>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</si>
  <si>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</si>
  <si>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</si>
  <si>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</si>
  <si>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</si>
  <si>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</si>
  <si>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</si>
  <si>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</si>
  <si>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</si>
  <si>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</si>
  <si>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</si>
  <si>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</si>
  <si>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</si>
  <si>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</si>
  <si>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</si>
  <si>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</si>
  <si>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</si>
  <si>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</si>
  <si>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</si>
  <si>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</si>
  <si>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</si>
  <si>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</si>
  <si>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</si>
  <si>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</si>
  <si>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</si>
  <si>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</si>
  <si>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</si>
  <si>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</si>
  <si>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</si>
  <si>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</si>
  <si>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</si>
  <si>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</si>
  <si>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</si>
  <si>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</si>
  <si>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</si>
  <si>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</si>
  <si>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</si>
  <si>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</si>
  <si>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</si>
  <si>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</si>
  <si>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</si>
  <si>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</si>
  <si>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</si>
  <si>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</si>
  <si>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</si>
  <si>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</si>
  <si>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</si>
  <si>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</si>
  <si>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</si>
  <si>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</si>
  <si>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</si>
  <si>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</si>
  <si>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</si>
  <si>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</si>
  <si>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</si>
  <si>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</si>
  <si>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</si>
  <si>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</si>
  <si>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</si>
  <si>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</si>
  <si>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</si>
  <si>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</si>
  <si>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</si>
  <si>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</si>
  <si>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</si>
  <si>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</si>
  <si>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</si>
  <si>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</si>
  <si>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</si>
  <si>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</si>
  <si>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</si>
  <si>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</si>
  <si>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</si>
  <si>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</si>
  <si>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</si>
  <si>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</si>
  <si>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</si>
  <si>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</si>
  <si>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</si>
  <si>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</si>
  <si>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</si>
  <si>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</si>
  <si>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</si>
  <si>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</si>
  <si>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</si>
  <si>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</si>
  <si>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</si>
  <si>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</si>
  <si>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</si>
  <si>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</si>
  <si>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</si>
  <si>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</si>
  <si>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</si>
  <si>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</si>
  <si>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</si>
  <si>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</si>
  <si>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</si>
  <si>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</si>
  <si>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</si>
  <si>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</si>
  <si>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</si>
  <si>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</si>
  <si>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</si>
  <si>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</si>
  <si>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</si>
  <si>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</si>
  <si>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</si>
  <si>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</si>
  <si>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</si>
  <si>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</si>
  <si>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</si>
  <si>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</si>
  <si>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</si>
  <si>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</si>
  <si>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</si>
  <si>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</si>
  <si>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</si>
  <si>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</si>
  <si>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</si>
  <si>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</si>
  <si>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</si>
  <si>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</si>
  <si>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</si>
  <si>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</si>
  <si>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</si>
  <si>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</si>
  <si>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</si>
  <si>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</si>
  <si>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</si>
  <si>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</si>
  <si>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</si>
  <si>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</si>
  <si>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</si>
  <si>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</si>
  <si>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</si>
  <si>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</si>
  <si>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</si>
  <si>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</si>
  <si>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</si>
  <si>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</si>
  <si>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</si>
  <si>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</si>
  <si>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</si>
  <si>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</si>
  <si>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</si>
  <si>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</si>
  <si>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</si>
  <si>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</si>
  <si>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</si>
  <si>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</si>
  <si>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</si>
  <si>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</si>
  <si>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</si>
  <si>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</si>
  <si>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</si>
  <si>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</si>
  <si>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</si>
  <si>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</si>
  <si>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</si>
  <si>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</si>
  <si>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</si>
  <si>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</si>
  <si>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</si>
  <si>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</si>
  <si>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</si>
  <si>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</si>
  <si>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</si>
  <si>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</si>
  <si>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</si>
  <si>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</si>
  <si>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</si>
  <si>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</si>
  <si>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</si>
  <si>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</si>
  <si>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</si>
  <si>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</si>
  <si>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</si>
  <si>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</si>
  <si>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</si>
  <si>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</si>
  <si>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</si>
  <si>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</si>
  <si>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</si>
  <si>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</si>
  <si>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</si>
  <si>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</si>
  <si>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</si>
  <si>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</si>
  <si>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</si>
  <si>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</si>
  <si>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</si>
  <si>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</si>
  <si>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</si>
  <si>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</si>
  <si>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</si>
  <si>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</si>
  <si>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</si>
  <si>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</si>
  <si>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</si>
  <si>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</si>
  <si>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</si>
  <si>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</si>
  <si>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</si>
  <si>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</si>
  <si>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</si>
  <si>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</si>
  <si>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</si>
  <si>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</si>
  <si>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</si>
  <si>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</si>
  <si>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</si>
  <si>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</si>
  <si>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</si>
  <si>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</si>
  <si>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</si>
  <si>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</si>
  <si>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</si>
  <si>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</si>
  <si>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</si>
  <si>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</si>
  <si>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</si>
  <si>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</si>
  <si>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</si>
  <si>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</si>
  <si>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</si>
  <si>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</si>
  <si>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</si>
  <si>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</si>
  <si>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</si>
  <si>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</si>
  <si>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</si>
  <si>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</si>
  <si>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</si>
  <si>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</si>
  <si>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</si>
  <si>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</si>
  <si>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</si>
  <si>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</si>
  <si>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</si>
  <si>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</si>
  <si>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</si>
  <si>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</si>
  <si>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</si>
  <si>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</si>
  <si>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</si>
  <si>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</si>
  <si>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</si>
  <si>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</si>
  <si>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</si>
  <si>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</si>
  <si>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</si>
  <si>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</si>
  <si>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</si>
  <si>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</si>
  <si>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</si>
  <si>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</si>
  <si>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</si>
  <si>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</si>
  <si>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</si>
  <si>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</si>
  <si>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</si>
  <si>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</si>
  <si>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</si>
  <si>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</si>
  <si>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</si>
  <si>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</si>
  <si>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</si>
  <si>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</si>
  <si>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</si>
  <si>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</si>
  <si>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</si>
  <si>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</si>
  <si>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</si>
  <si>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</si>
  <si>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</si>
  <si>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</si>
  <si>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</si>
  <si>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</si>
  <si>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</si>
  <si>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</si>
  <si>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</si>
  <si>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</si>
  <si>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</si>
  <si>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</si>
  <si>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</si>
  <si>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</si>
  <si>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</si>
  <si>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</si>
  <si>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</si>
  <si>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</si>
  <si>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</si>
  <si>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</si>
  <si>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</si>
  <si>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</si>
  <si>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</si>
  <si>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</si>
  <si>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</si>
  <si>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</si>
  <si>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</si>
  <si>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</si>
  <si>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</si>
  <si>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</si>
  <si>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</si>
  <si>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</si>
  <si>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</si>
  <si>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</si>
  <si>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</si>
  <si>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</si>
  <si>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</si>
  <si>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</si>
  <si>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</si>
  <si>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</si>
  <si>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</si>
  <si>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</si>
  <si>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</si>
  <si>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</si>
  <si>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</si>
  <si>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</si>
  <si>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</si>
  <si>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</si>
  <si>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</si>
  <si>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</si>
  <si>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</si>
  <si>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</si>
  <si>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</si>
  <si>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</si>
  <si>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</si>
  <si>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</si>
  <si>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</si>
  <si>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</si>
  <si>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</si>
  <si>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</si>
  <si>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</si>
  <si>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</si>
  <si>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</si>
  <si>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</si>
  <si>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</si>
  <si>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</si>
  <si>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</si>
  <si>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</si>
  <si>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</si>
  <si>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</si>
  <si>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</si>
  <si>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</si>
  <si>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</si>
  <si>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</si>
  <si>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</si>
  <si>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</si>
  <si>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</si>
  <si>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</si>
  <si>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</si>
  <si>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</si>
  <si>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</si>
  <si>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</si>
  <si>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</si>
  <si>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</si>
  <si>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</si>
  <si>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</si>
  <si>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</si>
  <si>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</si>
  <si>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</si>
  <si>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</si>
  <si>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</si>
  <si>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</si>
  <si>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</si>
  <si>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</si>
  <si>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</si>
  <si>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</si>
  <si>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</si>
  <si>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</si>
  <si>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</si>
  <si>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</si>
  <si>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</si>
  <si>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</si>
  <si>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</si>
  <si>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</si>
  <si>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</si>
  <si>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</si>
  <si>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</si>
  <si>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</si>
  <si>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</si>
  <si>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</si>
  <si>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</si>
  <si>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</si>
  <si>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</si>
  <si>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</si>
  <si>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</si>
  <si>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</si>
  <si>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</si>
  <si>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</si>
  <si>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</si>
  <si>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</si>
  <si>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</si>
  <si>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</si>
  <si>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</si>
  <si>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</si>
  <si>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</si>
  <si>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</si>
  <si>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</si>
  <si>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</si>
  <si>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</si>
  <si>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</si>
  <si>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</si>
  <si>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</si>
  <si>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</si>
  <si>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</si>
  <si>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</si>
  <si>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</si>
  <si>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</si>
  <si>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</si>
  <si>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</si>
  <si>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</si>
  <si>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</si>
  <si>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</si>
  <si>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</si>
  <si>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</si>
  <si>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</si>
  <si>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</si>
  <si>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</si>
  <si>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</si>
  <si>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</si>
  <si>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</si>
  <si>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</si>
  <si>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</si>
  <si>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</si>
  <si>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</si>
  <si>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</si>
  <si>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</si>
  <si>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</si>
  <si>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</si>
  <si>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</si>
  <si>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</si>
  <si>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</si>
  <si>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</si>
  <si>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</si>
  <si>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</si>
  <si>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</si>
  <si>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</si>
  <si>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</si>
  <si>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</si>
  <si>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</si>
  <si>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</si>
  <si>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</si>
  <si>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</si>
  <si>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</si>
  <si>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</si>
  <si>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</si>
  <si>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</si>
  <si>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</si>
  <si>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</si>
  <si>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</si>
  <si>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</si>
  <si>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</si>
  <si>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</si>
  <si>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</si>
  <si>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</si>
  <si>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</si>
  <si>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</si>
  <si>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</si>
  <si>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</si>
  <si>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</si>
  <si>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</si>
  <si>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</si>
  <si>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</si>
  <si>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</si>
  <si>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</si>
  <si>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</si>
  <si>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</si>
  <si>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</si>
  <si>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</si>
  <si>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</si>
  <si>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</si>
  <si>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</si>
  <si>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</si>
  <si>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</si>
  <si>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</si>
  <si>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</si>
  <si>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</si>
  <si>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</si>
  <si>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</si>
  <si>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</si>
  <si>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</si>
  <si>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</si>
  <si>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</si>
  <si>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</si>
  <si>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</si>
  <si>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</si>
  <si>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</si>
  <si>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</si>
  <si>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</si>
  <si>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</si>
  <si>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</si>
  <si>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</si>
  <si>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</si>
  <si>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</si>
  <si>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</si>
  <si>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</si>
  <si>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</si>
  <si>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</si>
  <si>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</si>
  <si>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</si>
  <si>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</si>
  <si>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</si>
  <si>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</si>
  <si>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</si>
  <si>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</si>
  <si>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</si>
  <si>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</si>
  <si>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</si>
  <si>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</si>
  <si>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</si>
  <si>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</si>
  <si>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</si>
  <si>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</si>
  <si>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</si>
  <si>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</si>
  <si>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</si>
  <si>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</si>
  <si>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</si>
  <si>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</si>
  <si>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</si>
  <si>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</si>
  <si>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</si>
  <si>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</si>
  <si>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</si>
  <si>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</si>
  <si>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</si>
  <si>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</si>
  <si>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</si>
  <si>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</si>
  <si>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</si>
  <si>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</si>
  <si>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</si>
  <si>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</si>
  <si>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</si>
  <si>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</si>
  <si>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</si>
  <si>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</si>
  <si>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</si>
  <si>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</si>
  <si>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</si>
  <si>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</si>
  <si>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</si>
  <si>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</si>
  <si>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</si>
  <si>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</si>
  <si>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</si>
  <si>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</si>
  <si>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</si>
  <si>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</si>
  <si>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</si>
  <si>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</si>
  <si>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</si>
  <si>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</si>
  <si>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</si>
  <si>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</si>
  <si>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</si>
  <si>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</si>
  <si>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</si>
  <si>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</si>
  <si>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</si>
  <si>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</si>
  <si>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</si>
  <si>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</si>
  <si>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</si>
  <si>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</si>
  <si>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</si>
  <si>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</si>
  <si>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</si>
  <si>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</si>
  <si>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</si>
  <si>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</si>
  <si>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</si>
  <si>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</si>
  <si>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</si>
  <si>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</si>
  <si>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</si>
  <si>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</si>
  <si>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</si>
  <si>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</si>
  <si>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</si>
  <si>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</si>
  <si>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</si>
  <si>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</si>
  <si>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</si>
  <si>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</si>
  <si>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</si>
  <si>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</si>
  <si>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</si>
  <si>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</si>
  <si>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</si>
  <si>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</si>
  <si>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</si>
  <si>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</si>
  <si>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</si>
  <si>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</si>
  <si>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</si>
  <si>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</si>
  <si>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</si>
  <si>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</si>
  <si>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</si>
  <si>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</si>
  <si>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</si>
  <si>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</si>
  <si>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</si>
  <si>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</si>
  <si>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</si>
  <si>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</si>
  <si>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</si>
  <si>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</si>
  <si>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</si>
  <si>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</si>
  <si>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</si>
  <si>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</si>
  <si>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</si>
  <si>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</si>
  <si>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</si>
  <si>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</si>
  <si>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</si>
  <si>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</si>
  <si>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</si>
  <si>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</si>
  <si>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</si>
  <si>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</si>
  <si>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</si>
  <si>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</si>
  <si>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</si>
  <si>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</si>
  <si>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</si>
  <si>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</si>
  <si>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</si>
  <si>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</si>
  <si>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</si>
  <si>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</si>
  <si>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</si>
  <si>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</si>
  <si>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</si>
  <si>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</si>
  <si>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</si>
  <si>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</si>
  <si>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</si>
  <si>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</si>
  <si>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</si>
  <si>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</si>
  <si>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</si>
  <si>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</si>
  <si>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</si>
  <si>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</si>
  <si>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</si>
  <si>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</si>
  <si>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</si>
  <si>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</si>
  <si>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</si>
  <si>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</si>
  <si>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</si>
  <si>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</si>
  <si>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</si>
  <si>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</si>
  <si>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</si>
  <si>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</si>
  <si>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</si>
  <si>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</si>
  <si>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</si>
  <si>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</si>
  <si>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</si>
  <si>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</si>
  <si>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</si>
  <si>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</si>
  <si>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</si>
  <si>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</si>
  <si>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</si>
  <si>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</si>
  <si>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</si>
  <si>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</si>
  <si>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</si>
  <si>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</si>
  <si>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</si>
  <si>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</si>
  <si>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</si>
  <si>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</si>
  <si>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</si>
  <si>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</si>
  <si>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</si>
  <si>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</si>
  <si>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</si>
  <si>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</si>
  <si>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</si>
  <si>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</si>
  <si>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</si>
  <si>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</si>
  <si>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</si>
  <si>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</si>
  <si>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</si>
  <si>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</si>
  <si>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</si>
  <si>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</si>
  <si>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</si>
  <si>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</si>
  <si>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</si>
  <si>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</si>
  <si>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</si>
  <si>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</si>
  <si>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</si>
  <si>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</si>
  <si>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</si>
  <si>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</si>
  <si>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</si>
  <si>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</si>
  <si>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</si>
  <si>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</si>
  <si>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</si>
  <si>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</si>
  <si>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</si>
  <si>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</si>
  <si>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</si>
  <si>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</si>
  <si>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</si>
  <si>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</si>
  <si>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</si>
  <si>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</si>
  <si>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</si>
  <si>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</si>
  <si>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</si>
  <si>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</si>
  <si>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</si>
  <si>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</si>
  <si>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</si>
  <si>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</si>
  <si>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</si>
  <si>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</si>
  <si>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</si>
  <si>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</si>
  <si>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</si>
  <si>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</si>
  <si>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</si>
  <si>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</si>
  <si>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</si>
  <si>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</si>
  <si>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</si>
  <si>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</si>
  <si>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</si>
  <si>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</si>
  <si>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</si>
  <si>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</si>
  <si>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</si>
  <si>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</si>
  <si>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</si>
  <si>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</si>
  <si>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</si>
  <si>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</si>
  <si>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</si>
  <si>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</si>
  <si>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</si>
  <si>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</si>
  <si>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</si>
  <si>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</si>
  <si>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</si>
  <si>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</si>
  <si>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</si>
  <si>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</si>
  <si>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</si>
  <si>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</si>
  <si>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</si>
  <si>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</si>
  <si>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</si>
  <si>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</si>
  <si>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</si>
  <si>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</si>
  <si>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</si>
  <si>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</si>
  <si>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</si>
  <si>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</si>
  <si>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</si>
  <si>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</si>
  <si>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</si>
  <si>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</si>
  <si>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</si>
  <si>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</si>
  <si>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</si>
  <si>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</si>
  <si>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</si>
  <si>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</si>
  <si>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</si>
  <si>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</si>
  <si>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</si>
  <si>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</si>
  <si>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</si>
  <si>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</si>
  <si>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</si>
  <si>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</si>
  <si>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</si>
  <si>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</si>
  <si>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</si>
  <si>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</si>
  <si>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</si>
  <si>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</si>
  <si>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</si>
  <si>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</si>
  <si>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</si>
  <si>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</si>
  <si>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</si>
  <si>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</si>
  <si>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</si>
  <si>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</si>
  <si>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</si>
  <si>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</si>
  <si>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</si>
  <si>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</si>
  <si>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</si>
  <si>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</si>
  <si>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</si>
  <si>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</si>
  <si>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</si>
  <si>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</si>
  <si>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</si>
  <si>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</si>
  <si>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</si>
  <si>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</si>
  <si>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</si>
  <si>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</si>
  <si>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</si>
  <si>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</si>
  <si>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</si>
  <si>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</si>
  <si>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</si>
  <si>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</si>
  <si>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</si>
  <si>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</si>
  <si>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</si>
  <si>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</si>
  <si>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</si>
  <si>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</si>
  <si>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</si>
  <si>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</si>
  <si>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</si>
  <si>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</si>
  <si>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</si>
  <si>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</si>
  <si>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</si>
  <si>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</si>
  <si>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</si>
  <si>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</si>
  <si>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</si>
  <si>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</si>
  <si>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</si>
  <si>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</si>
  <si>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</si>
  <si>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</si>
  <si>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</si>
  <si>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</si>
  <si>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</si>
  <si>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</si>
  <si>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</si>
  <si>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</si>
  <si>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</si>
  <si>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</si>
  <si>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</si>
  <si>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</si>
  <si>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</si>
  <si>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</si>
  <si>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</si>
  <si>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</si>
  <si>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</si>
  <si>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</si>
  <si>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</si>
  <si>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</si>
  <si>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</si>
  <si>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</si>
  <si>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</si>
  <si>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</si>
  <si>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</si>
  <si>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</si>
  <si>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</si>
  <si>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</si>
  <si>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</si>
  <si>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</si>
  <si>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</si>
  <si>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</si>
  <si>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</si>
  <si>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</si>
  <si>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</si>
  <si>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</si>
  <si>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</si>
  <si>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</si>
  <si>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</si>
  <si>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</si>
  <si>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</si>
  <si>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</si>
  <si>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</si>
  <si>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</si>
  <si>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</si>
  <si>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</si>
  <si>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</si>
  <si>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</si>
  <si>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</si>
  <si>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</si>
  <si>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</si>
  <si>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</si>
  <si>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</si>
  <si>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</si>
  <si>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</si>
  <si>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</si>
  <si>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</si>
  <si>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</si>
  <si>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</si>
  <si>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</si>
  <si>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</si>
  <si>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</si>
  <si>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</si>
  <si>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</si>
  <si>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</si>
  <si>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</si>
  <si>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</si>
  <si>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</si>
  <si>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</si>
  <si>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</si>
  <si>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</si>
  <si>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</si>
  <si>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</si>
  <si>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</si>
  <si>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</si>
  <si>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</si>
  <si>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</si>
  <si>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</si>
  <si>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</si>
  <si>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</si>
  <si>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</si>
  <si>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</si>
  <si>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</si>
  <si>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</si>
  <si>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</si>
  <si>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</si>
  <si>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</si>
  <si>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</si>
  <si>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</si>
  <si>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</si>
  <si>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</si>
  <si>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</si>
  <si>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</si>
  <si>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</si>
  <si>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</si>
  <si>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</si>
  <si>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</si>
  <si>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</si>
  <si>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</si>
  <si>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</si>
  <si>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</si>
  <si>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</si>
  <si>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</si>
  <si>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</si>
  <si>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</si>
  <si>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</si>
  <si>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</si>
  <si>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</si>
  <si>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</si>
  <si>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</si>
  <si>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</si>
  <si>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</si>
  <si>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</si>
  <si>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</si>
  <si>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</si>
  <si>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</si>
  <si>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</si>
  <si>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</si>
  <si>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</si>
  <si>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</si>
  <si>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</si>
  <si>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</si>
  <si>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</si>
  <si>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</si>
  <si>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</si>
  <si>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</si>
  <si>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</si>
  <si>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</si>
  <si>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</si>
  <si>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</si>
  <si>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</si>
  <si>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</si>
  <si>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</si>
  <si>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</si>
  <si>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</si>
  <si>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</si>
  <si>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</si>
  <si>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</si>
  <si>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</si>
  <si>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</si>
  <si>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</si>
  <si>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</si>
  <si>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</si>
  <si>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</si>
  <si>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</si>
  <si>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</si>
  <si>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</si>
  <si>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</si>
  <si>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</si>
  <si>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</si>
  <si>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</si>
  <si>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</si>
  <si>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</si>
  <si>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</si>
  <si>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</si>
  <si>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</si>
  <si>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</si>
  <si>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</si>
  <si>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</si>
  <si>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</si>
  <si>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</si>
  <si>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</si>
  <si>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</si>
  <si>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</si>
  <si>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</si>
  <si>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</si>
  <si>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</si>
  <si>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</si>
  <si>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</si>
  <si>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</si>
  <si>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</si>
  <si>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</si>
  <si>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</si>
  <si>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</si>
  <si>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</si>
  <si>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</si>
  <si>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</si>
  <si>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</si>
  <si>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</si>
  <si>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</si>
  <si>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</si>
  <si>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</si>
  <si>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</si>
  <si>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</si>
  <si>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</si>
  <si>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</si>
  <si>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</si>
  <si>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</si>
  <si>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</si>
  <si>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</si>
  <si>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</si>
  <si>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</si>
  <si>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</si>
  <si>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</si>
  <si>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</si>
  <si>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</si>
  <si>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</si>
  <si>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</si>
  <si>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</si>
  <si>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</si>
  <si>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</si>
  <si>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</si>
  <si>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</si>
  <si>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</si>
  <si>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</si>
  <si>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</si>
  <si>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</si>
  <si>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</si>
  <si>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</si>
  <si>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</si>
  <si>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</si>
  <si>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</si>
  <si>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</si>
  <si>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</si>
  <si>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</si>
  <si>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</si>
  <si>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</si>
  <si>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</si>
  <si>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</si>
  <si>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</si>
  <si>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</si>
  <si>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</si>
  <si>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</si>
  <si>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</si>
  <si>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</si>
  <si>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</si>
  <si>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</si>
  <si>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</si>
  <si>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</si>
  <si>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</si>
  <si>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</si>
  <si>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</si>
  <si>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</si>
  <si>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</si>
  <si>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</si>
  <si>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</si>
  <si>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</si>
  <si>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</si>
  <si>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</si>
  <si>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</si>
  <si>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</si>
  <si>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</si>
  <si>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</si>
  <si>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</si>
  <si>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</si>
  <si>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</si>
  <si>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</si>
  <si>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</si>
  <si>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</si>
  <si>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</si>
  <si>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</si>
  <si>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</si>
  <si>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</si>
  <si>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</si>
  <si>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</si>
  <si>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</si>
  <si>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</si>
  <si>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</si>
  <si>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</si>
  <si>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</si>
  <si>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</si>
  <si>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</si>
  <si>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</si>
  <si>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</si>
  <si>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</si>
  <si>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</si>
  <si>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</si>
  <si>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</si>
  <si>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</si>
  <si>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</si>
  <si>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</si>
  <si>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</si>
  <si>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</si>
  <si>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</si>
  <si>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</si>
  <si>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</si>
  <si>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</si>
  <si>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</si>
  <si>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</si>
  <si>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</si>
  <si>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</si>
  <si>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</si>
  <si>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</si>
  <si>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</si>
  <si>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</si>
  <si>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</si>
  <si>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</si>
  <si>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</si>
  <si>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</si>
  <si>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</si>
  <si>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</si>
  <si>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</si>
  <si>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</si>
  <si>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</si>
  <si>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</si>
  <si>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</si>
  <si>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</si>
  <si>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</si>
  <si>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</si>
  <si>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</si>
  <si>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</si>
  <si>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</si>
  <si>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</si>
  <si>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</si>
  <si>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</si>
  <si>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</si>
  <si>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</si>
  <si>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</si>
  <si>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</si>
  <si>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</si>
  <si>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</si>
  <si>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</si>
  <si>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</si>
  <si>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</si>
  <si>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</si>
  <si>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</si>
  <si>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</si>
  <si>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</si>
  <si>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</si>
  <si>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</si>
  <si>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</si>
  <si>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</si>
  <si>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</si>
  <si>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</si>
  <si>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</si>
  <si>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</si>
  <si>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</si>
  <si>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</si>
  <si>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</si>
  <si>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</si>
  <si>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</si>
  <si>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</si>
  <si>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</si>
  <si>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</si>
  <si>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</si>
  <si>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</si>
  <si>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</si>
  <si>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</si>
  <si>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</si>
  <si>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</si>
  <si>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</si>
  <si>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</si>
  <si>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</si>
  <si>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</si>
  <si>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</si>
  <si>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</si>
  <si>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</si>
  <si>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</si>
  <si>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</si>
  <si>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</si>
  <si>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</si>
  <si>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</si>
  <si>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</si>
  <si>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</si>
  <si>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</si>
  <si>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</si>
  <si>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</si>
  <si>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</si>
  <si>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</si>
  <si>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</si>
  <si>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</si>
  <si>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</si>
  <si>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</si>
  <si>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</si>
  <si>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</si>
  <si>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</si>
  <si>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</si>
  <si>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</si>
  <si>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</si>
  <si>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</si>
  <si>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</si>
  <si>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</si>
  <si>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</si>
  <si>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</si>
  <si>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</si>
  <si>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</si>
  <si>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</si>
  <si>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</si>
  <si>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</si>
  <si>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</si>
  <si>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</si>
  <si>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</si>
  <si>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</si>
  <si>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</si>
  <si>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</si>
  <si>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</si>
  <si>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</si>
  <si>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</si>
  <si>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</si>
  <si>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</si>
  <si>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</si>
  <si>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</si>
  <si>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</si>
  <si>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</si>
  <si>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</si>
  <si>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</si>
  <si>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</si>
  <si>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</si>
  <si>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</si>
  <si>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</si>
  <si>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</si>
  <si>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</si>
  <si>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</si>
  <si>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</si>
  <si>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</si>
  <si>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</si>
  <si>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</si>
  <si>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</si>
  <si>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</si>
  <si>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</si>
  <si>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</si>
  <si>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</si>
  <si>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</si>
  <si>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</si>
  <si>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</si>
  <si>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</si>
  <si>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</si>
  <si>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</si>
  <si>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</si>
  <si>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</si>
  <si>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</si>
  <si>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</si>
  <si>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</si>
  <si>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</si>
  <si>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</si>
  <si>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</si>
  <si>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</si>
  <si>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</si>
  <si>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</si>
  <si>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</si>
  <si>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</si>
  <si>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</si>
  <si>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</si>
  <si>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</si>
  <si>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</si>
  <si>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</si>
  <si>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</si>
  <si>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</si>
  <si>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</si>
  <si>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</si>
  <si>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</si>
  <si>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</si>
  <si>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</si>
  <si>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</si>
  <si>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</si>
  <si>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</si>
  <si>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</si>
  <si>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</si>
  <si>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</si>
  <si>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</si>
  <si>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</si>
  <si>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</si>
  <si>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</si>
  <si>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</si>
  <si>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</si>
  <si>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</si>
  <si>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</si>
  <si>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</si>
  <si>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</si>
  <si>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</si>
  <si>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</si>
  <si>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</si>
  <si>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</si>
  <si>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</si>
  <si>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</si>
  <si>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</si>
  <si>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</si>
  <si>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</si>
  <si>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</si>
  <si>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</si>
  <si>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</si>
  <si>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</si>
  <si>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</si>
  <si>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</si>
  <si>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</si>
  <si>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</si>
  <si>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</si>
  <si>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</si>
  <si>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</si>
  <si>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</si>
  <si>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</si>
  <si>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</si>
  <si>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</si>
  <si>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</si>
  <si>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</si>
  <si>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</si>
  <si>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</si>
  <si>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</si>
  <si>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</si>
  <si>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</si>
  <si>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</si>
  <si>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</si>
  <si>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</si>
  <si>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</si>
  <si>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</si>
  <si>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</si>
  <si>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</si>
  <si>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</si>
  <si>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</si>
  <si>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</si>
  <si>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</si>
  <si>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</si>
  <si>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</si>
  <si>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</si>
  <si>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</si>
  <si>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</si>
  <si>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</si>
  <si>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</si>
  <si>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</si>
  <si>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</si>
  <si>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</si>
  <si>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</si>
  <si>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</si>
  <si>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</si>
  <si>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</si>
  <si>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</si>
  <si>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</si>
  <si>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</si>
  <si>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</si>
  <si>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</si>
  <si>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</si>
  <si>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</si>
  <si>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</si>
  <si>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</si>
  <si>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</si>
  <si>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</si>
  <si>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</si>
  <si>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</si>
  <si>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</si>
  <si>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</si>
  <si>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</si>
  <si>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</si>
  <si>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</si>
  <si>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</si>
  <si>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</si>
  <si>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</si>
  <si>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</si>
  <si>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</si>
  <si>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</si>
  <si>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</si>
  <si>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</si>
  <si>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</si>
  <si>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</si>
  <si>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</si>
  <si>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</si>
  <si>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</si>
  <si>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</si>
  <si>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</si>
  <si>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</si>
  <si>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</si>
  <si>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</si>
  <si>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</si>
  <si>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</si>
  <si>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</si>
  <si>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</si>
  <si>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</si>
  <si>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</si>
  <si>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</si>
  <si>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</si>
  <si>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</si>
  <si>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</si>
  <si>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</si>
  <si>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</si>
  <si>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</si>
  <si>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</si>
  <si>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</si>
  <si>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</si>
  <si>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</si>
  <si>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</si>
  <si>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</si>
  <si>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</si>
  <si>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</si>
  <si>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</si>
  <si>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</si>
  <si>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</si>
  <si>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</si>
  <si>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</si>
  <si>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</si>
  <si>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</si>
  <si>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</si>
  <si>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</si>
  <si>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</si>
  <si>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</si>
  <si>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</si>
  <si>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</si>
  <si>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</si>
  <si>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</si>
  <si>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</si>
  <si>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</si>
  <si>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</si>
  <si>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</si>
  <si>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</si>
  <si>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</si>
  <si>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</si>
  <si>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</si>
  <si>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</si>
  <si>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</si>
  <si>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</si>
  <si>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</si>
  <si>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</si>
  <si>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</si>
  <si>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</si>
  <si>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</si>
  <si>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</si>
  <si>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</si>
  <si>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</si>
  <si>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</si>
  <si>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</si>
  <si>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</si>
  <si>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</si>
  <si>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</si>
  <si>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</si>
  <si>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</si>
  <si>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</si>
  <si>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</si>
  <si>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</si>
  <si>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</si>
  <si>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</si>
  <si>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</si>
  <si>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</si>
  <si>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</si>
  <si>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</si>
  <si>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</si>
  <si>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</si>
  <si>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</si>
  <si>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</si>
  <si>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</si>
  <si>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</si>
  <si>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</si>
  <si>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</si>
  <si>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</si>
  <si>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</si>
  <si>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</si>
  <si>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</si>
  <si>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</si>
  <si>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</si>
  <si>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</si>
  <si>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</si>
  <si>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</si>
  <si>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</si>
  <si>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</si>
  <si>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</si>
  <si>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</si>
  <si>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</si>
  <si>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</si>
  <si>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</si>
  <si>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</si>
  <si>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</si>
  <si>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</si>
  <si>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</si>
  <si>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</si>
  <si>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</si>
  <si>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</si>
  <si>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</si>
  <si>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</si>
  <si>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</si>
  <si>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</si>
  <si>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</si>
  <si>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</si>
  <si>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</si>
  <si>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</si>
  <si>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</si>
  <si>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</si>
  <si>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</si>
  <si>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</si>
  <si>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</si>
  <si>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</si>
  <si>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</si>
  <si>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</si>
  <si>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</si>
  <si>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</si>
  <si>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</si>
  <si>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</si>
  <si>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</si>
  <si>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</si>
  <si>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</si>
  <si>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</si>
  <si>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</si>
  <si>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</si>
  <si>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</si>
  <si>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</si>
  <si>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</si>
  <si>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</si>
  <si>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</si>
  <si>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</si>
  <si>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</si>
  <si>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</si>
  <si>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</si>
  <si>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</si>
  <si>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</si>
  <si>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</si>
  <si>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</si>
  <si>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</si>
  <si>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</si>
  <si>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</si>
  <si>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</si>
  <si>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</si>
  <si>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</si>
  <si>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</si>
  <si>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</si>
  <si>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</si>
  <si>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</si>
  <si>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</si>
  <si>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</si>
  <si>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</si>
  <si>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</si>
  <si>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</si>
  <si>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</si>
  <si>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</si>
  <si>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</si>
  <si>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</si>
  <si>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</si>
  <si>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</si>
  <si>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</si>
  <si>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</si>
  <si>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</si>
  <si>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</si>
  <si>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</si>
  <si>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</si>
  <si>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</si>
  <si>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</si>
  <si>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</si>
  <si>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</si>
  <si>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</si>
  <si>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</si>
  <si>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</si>
  <si>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</si>
  <si>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</si>
  <si>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</si>
  <si>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</si>
  <si>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</si>
  <si>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</si>
  <si>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</si>
  <si>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</si>
  <si>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</si>
  <si>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</si>
  <si>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</si>
  <si>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</si>
  <si>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</si>
  <si>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</si>
  <si>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</si>
  <si>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</si>
  <si>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</si>
  <si>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</si>
  <si>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</si>
  <si>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</si>
  <si>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</si>
  <si>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</si>
  <si>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</si>
  <si>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</si>
  <si>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</si>
  <si>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</si>
  <si>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</si>
  <si>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</si>
  <si>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</si>
  <si>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</si>
  <si>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</si>
  <si>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</si>
  <si>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</si>
  <si>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</si>
  <si>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</si>
  <si>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</si>
  <si>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</si>
  <si>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</si>
  <si>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</si>
  <si>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</si>
  <si>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</si>
  <si>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</si>
  <si>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</si>
  <si>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</si>
  <si>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</si>
  <si>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</si>
  <si>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</si>
  <si>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</si>
  <si>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</si>
  <si>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</si>
  <si>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</si>
  <si>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</si>
  <si>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</si>
  <si>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</si>
  <si>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</si>
  <si>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</si>
  <si>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</si>
  <si>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</si>
  <si>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</si>
  <si>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</si>
  <si>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</si>
  <si>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</si>
  <si>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</si>
  <si>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</si>
  <si>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</si>
  <si>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</si>
  <si>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</si>
  <si>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</si>
  <si>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</si>
  <si>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</si>
  <si>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</si>
  <si>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</si>
  <si>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</si>
  <si>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</si>
  <si>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</si>
  <si>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</si>
  <si>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</si>
  <si>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</si>
  <si>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</si>
  <si>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</si>
  <si>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</si>
  <si>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</si>
  <si>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</si>
  <si>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</si>
  <si>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</si>
  <si>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</si>
  <si>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</si>
  <si>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</si>
  <si>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</si>
  <si>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</si>
  <si>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</si>
  <si>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</si>
  <si>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</si>
  <si>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</si>
  <si>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</si>
  <si>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</si>
  <si>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</si>
  <si>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</si>
  <si>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</si>
  <si>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</si>
  <si>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</si>
  <si>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</si>
  <si>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</si>
  <si>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</si>
  <si>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</si>
  <si>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</si>
  <si>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</si>
  <si>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</si>
  <si>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</si>
  <si>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</si>
  <si>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</si>
  <si>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</si>
  <si>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</si>
  <si>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</si>
  <si>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</si>
  <si>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</si>
  <si>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</si>
  <si>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</si>
  <si>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</si>
  <si>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</si>
  <si>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</si>
  <si>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</si>
  <si>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</si>
  <si>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</si>
  <si>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</si>
  <si>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</si>
  <si>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</si>
  <si>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</si>
  <si>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</si>
  <si>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</si>
  <si>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</si>
  <si>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</si>
  <si>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</si>
  <si>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</si>
  <si>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</si>
  <si>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</si>
  <si>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</si>
  <si>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</si>
  <si>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</si>
  <si>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</si>
  <si>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</si>
  <si>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</si>
  <si>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</si>
  <si>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</si>
  <si>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</si>
  <si>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</si>
  <si>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</si>
  <si>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</si>
  <si>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</si>
  <si>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</si>
  <si>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</si>
  <si>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</si>
  <si>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</si>
  <si>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</si>
  <si>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</si>
  <si>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</si>
  <si>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</si>
  <si>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</si>
  <si>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</si>
  <si>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</si>
  <si>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</si>
  <si>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</si>
  <si>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</si>
  <si>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</si>
  <si>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</si>
  <si>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</si>
  <si>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</si>
  <si>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</si>
  <si>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</si>
  <si>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</si>
  <si>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</si>
  <si>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</si>
  <si>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</si>
  <si>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</si>
  <si>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</si>
  <si>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</si>
  <si>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</si>
  <si>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</si>
  <si>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</si>
  <si>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</si>
  <si>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</si>
  <si>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</si>
  <si>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</si>
  <si>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</si>
  <si>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</si>
  <si>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</si>
  <si>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</si>
  <si>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</si>
  <si>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</si>
  <si>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</si>
  <si>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</si>
  <si>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</si>
  <si>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</si>
  <si>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</si>
  <si>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</si>
  <si>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</si>
  <si>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</si>
  <si>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</si>
  <si>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</si>
  <si>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</si>
  <si>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</si>
  <si>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</si>
  <si>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</si>
  <si>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</si>
  <si>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</si>
  <si>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</si>
  <si>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</si>
  <si>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</si>
  <si>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</si>
  <si>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</si>
  <si>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</si>
  <si>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</si>
  <si>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</si>
  <si>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</si>
  <si>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</si>
  <si>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</si>
  <si>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</si>
  <si>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</si>
  <si>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</si>
  <si>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</si>
  <si>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</si>
  <si>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</si>
  <si>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</si>
  <si>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</si>
  <si>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</si>
  <si>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</si>
  <si>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</si>
  <si>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</si>
  <si>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</si>
  <si>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</si>
  <si>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</si>
  <si>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</si>
  <si>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</si>
  <si>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</si>
  <si>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</si>
  <si>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</si>
  <si>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</si>
  <si>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</si>
  <si>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</si>
  <si>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</si>
  <si>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</si>
  <si>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</si>
  <si>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</si>
  <si>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</si>
  <si>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</si>
  <si>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</si>
  <si>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</si>
  <si>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</si>
  <si>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</si>
  <si>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</si>
  <si>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</si>
  <si>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</si>
  <si>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</si>
  <si>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</si>
  <si>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</si>
  <si>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</si>
  <si>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</si>
  <si>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</si>
  <si>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</si>
  <si>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</si>
  <si>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</si>
  <si>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</si>
  <si>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</si>
  <si>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</si>
  <si>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</si>
  <si>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</si>
  <si>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</si>
  <si>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</si>
  <si>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</si>
  <si>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</si>
  <si>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</si>
  <si>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</si>
  <si>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</si>
  <si>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</si>
  <si>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</si>
  <si>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</si>
  <si>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</si>
  <si>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</si>
  <si>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</si>
  <si>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</si>
  <si>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</si>
  <si>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</si>
  <si>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</si>
  <si>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</si>
  <si>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</si>
  <si>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</si>
  <si>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</si>
  <si>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</si>
  <si>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</si>
  <si>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</si>
  <si>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</si>
  <si>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</si>
  <si>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</si>
  <si>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</si>
  <si>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</si>
  <si>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</si>
  <si>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</si>
  <si>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</si>
  <si>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</si>
  <si>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</si>
  <si>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</si>
  <si>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</si>
  <si>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</si>
  <si>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</si>
  <si>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</si>
  <si>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</si>
  <si>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</si>
  <si>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</si>
  <si>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</si>
  <si>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</si>
  <si>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</si>
  <si>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</si>
  <si>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</si>
  <si>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</si>
  <si>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</si>
  <si>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</si>
  <si>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</si>
  <si>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</si>
  <si>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</si>
  <si>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</si>
  <si>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</si>
  <si>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</si>
  <si>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</si>
  <si>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</si>
  <si>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</si>
  <si>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</si>
  <si>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</si>
  <si>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</si>
  <si>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</si>
  <si>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</si>
  <si>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</si>
  <si>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</si>
  <si>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</si>
  <si>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</si>
  <si>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</si>
  <si>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</si>
  <si>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</si>
  <si>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</si>
  <si>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</si>
  <si>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</si>
  <si>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</si>
  <si>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</si>
  <si>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</si>
  <si>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</si>
  <si>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</si>
  <si>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</si>
  <si>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</si>
  <si>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</si>
  <si>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</si>
  <si>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</si>
  <si>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</si>
  <si>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</si>
  <si>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</si>
  <si>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</si>
  <si>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</si>
  <si>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</si>
  <si>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</si>
  <si>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</si>
  <si>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</si>
  <si>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</si>
  <si>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</si>
  <si>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</si>
  <si>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</si>
  <si>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</si>
  <si>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</si>
  <si>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</si>
  <si>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</si>
  <si>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</si>
  <si>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</si>
  <si>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</si>
  <si>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</si>
  <si>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</si>
  <si>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</si>
  <si>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</si>
  <si>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</si>
  <si>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</si>
  <si>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</si>
  <si>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</si>
  <si>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</si>
  <si>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</si>
  <si>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</si>
  <si>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</si>
  <si>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</si>
  <si>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</si>
  <si>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</si>
  <si>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</si>
  <si>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</si>
  <si>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</si>
  <si>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</si>
  <si>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</si>
  <si>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</si>
  <si>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</si>
  <si>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</si>
  <si>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</si>
  <si>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</si>
  <si>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</si>
  <si>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</si>
  <si>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</si>
  <si>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</si>
  <si>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</si>
  <si>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</si>
  <si>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</si>
  <si>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</si>
  <si>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</si>
  <si>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</si>
  <si>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</si>
  <si>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</si>
  <si>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</si>
  <si>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</si>
  <si>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</si>
  <si>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</si>
  <si>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</si>
  <si>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</si>
  <si>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</si>
  <si>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</si>
  <si>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</si>
  <si>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</si>
  <si>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</si>
  <si>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</si>
  <si>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</si>
  <si>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</si>
  <si>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</si>
  <si>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</si>
  <si>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</si>
  <si>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</si>
  <si>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</si>
  <si>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</si>
  <si>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</si>
  <si>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</si>
  <si>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</si>
  <si>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</si>
  <si>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</si>
  <si>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</si>
  <si>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</si>
  <si>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</si>
  <si>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</si>
  <si>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</si>
  <si>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</si>
  <si>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</si>
  <si>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</si>
  <si>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</si>
  <si>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</si>
  <si>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</si>
  <si>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</si>
  <si>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</si>
  <si>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</si>
  <si>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</si>
  <si>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</si>
  <si>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</si>
  <si>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</si>
  <si>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</si>
  <si>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</si>
  <si>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</si>
  <si>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</si>
  <si>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</si>
  <si>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</si>
  <si>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</si>
  <si>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</si>
  <si>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</si>
  <si>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</si>
  <si>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</si>
  <si>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</si>
  <si>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</si>
  <si>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</si>
  <si>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</si>
  <si>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</si>
  <si>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</si>
  <si>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</si>
  <si>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</si>
  <si>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</si>
  <si>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</si>
  <si>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</si>
  <si>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</si>
  <si>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</si>
  <si>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</si>
  <si>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</si>
  <si>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</si>
  <si>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</si>
  <si>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</si>
  <si>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</si>
  <si>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</si>
  <si>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</si>
  <si>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</si>
  <si>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</si>
  <si>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</si>
  <si>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</si>
  <si>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</si>
  <si>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</si>
  <si>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</si>
  <si>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</si>
  <si>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</si>
  <si>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</si>
  <si>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</si>
  <si>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</si>
  <si>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</si>
  <si>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</si>
  <si>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</si>
  <si>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</si>
  <si>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</si>
  <si>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</si>
  <si>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</si>
  <si>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</si>
  <si>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</si>
  <si>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</si>
  <si>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</si>
  <si>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</si>
  <si>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</si>
  <si>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</si>
  <si>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</si>
  <si>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</si>
  <si>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</si>
  <si>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</si>
  <si>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</si>
  <si>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</si>
  <si>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</si>
  <si>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</si>
  <si>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</si>
  <si>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</si>
  <si>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</si>
  <si>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</si>
  <si>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</si>
  <si>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</si>
  <si>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</si>
  <si>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</si>
  <si>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</si>
  <si>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</si>
  <si>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</si>
  <si>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</si>
  <si>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</si>
  <si>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</si>
  <si>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</si>
  <si>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</si>
  <si>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</si>
  <si>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</si>
  <si>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</si>
  <si>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</si>
  <si>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</si>
  <si>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</si>
  <si>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</si>
  <si>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</si>
  <si>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</si>
  <si>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</si>
  <si>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</si>
  <si>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</si>
  <si>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</si>
  <si>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</si>
  <si>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</si>
  <si>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</si>
  <si>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</si>
  <si>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</si>
  <si>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</si>
  <si>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</si>
  <si>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</si>
  <si>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</si>
  <si>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</si>
  <si>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</si>
  <si>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</si>
  <si>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</si>
  <si>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</si>
  <si>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</si>
  <si>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</si>
  <si>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</si>
  <si>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</si>
  <si>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</si>
  <si>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</si>
  <si>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</si>
  <si>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</si>
  <si>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</si>
  <si>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</si>
  <si>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</si>
  <si>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</si>
  <si>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</si>
  <si>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</si>
  <si>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</si>
  <si>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</si>
  <si>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</si>
  <si>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</si>
  <si>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</si>
  <si>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</si>
  <si>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</si>
  <si>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</si>
  <si>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</si>
  <si>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</si>
  <si>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</si>
  <si>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</si>
  <si>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</si>
  <si>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</si>
  <si>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</si>
  <si>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</si>
  <si>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</si>
  <si>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</si>
  <si>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</si>
  <si>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</si>
  <si>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</si>
  <si>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</si>
  <si>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</si>
  <si>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</si>
  <si>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</si>
  <si>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</si>
  <si>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</si>
  <si>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</si>
  <si>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</si>
  <si>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</si>
  <si>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</si>
  <si>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</si>
  <si>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</si>
  <si>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</si>
  <si>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</si>
  <si>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</si>
  <si>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</si>
  <si>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</si>
  <si>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</si>
  <si>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</si>
  <si>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</si>
  <si>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</si>
  <si>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</si>
  <si>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</si>
  <si>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</si>
  <si>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</si>
  <si>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</si>
  <si>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</si>
  <si>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</si>
  <si>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</si>
  <si>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</si>
  <si>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</si>
  <si>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</si>
  <si>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</si>
  <si>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</si>
  <si>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</si>
  <si>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</si>
  <si>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</si>
  <si>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</si>
  <si>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</si>
  <si>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</si>
  <si>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</si>
  <si>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</si>
  <si>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</si>
  <si>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</si>
  <si>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</si>
  <si>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</si>
  <si>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</si>
  <si>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</si>
  <si>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</si>
  <si>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</si>
  <si>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</si>
  <si>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</si>
  <si>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</si>
  <si>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</si>
  <si>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</si>
  <si>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</si>
  <si>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</si>
  <si>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</si>
  <si>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</si>
  <si>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</si>
  <si>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</si>
  <si>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</si>
  <si>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</si>
  <si>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</si>
  <si>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</si>
  <si>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</si>
  <si>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</si>
  <si>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</si>
  <si>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</si>
  <si>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</si>
  <si>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</si>
  <si>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</si>
  <si>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</si>
  <si>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</si>
  <si>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</si>
  <si>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</si>
  <si>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</si>
  <si>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</si>
  <si>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</si>
  <si>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</si>
  <si>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</si>
  <si>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</si>
  <si>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</si>
  <si>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</si>
  <si>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</si>
  <si>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</si>
  <si>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</si>
  <si>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</si>
  <si>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</si>
  <si>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</si>
  <si>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</si>
  <si>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</si>
  <si>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</si>
  <si>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</si>
  <si>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</si>
  <si>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</si>
  <si>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</si>
  <si>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</si>
  <si>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</si>
  <si>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</si>
  <si>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</si>
  <si>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</si>
  <si>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</si>
  <si>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</si>
  <si>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</si>
  <si>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</si>
  <si>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</si>
  <si>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</si>
  <si>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</si>
  <si>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</si>
  <si>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</si>
  <si>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</si>
  <si>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</si>
  <si>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</si>
  <si>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</si>
  <si>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</si>
  <si>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</si>
  <si>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</si>
  <si>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</si>
  <si>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</si>
  <si>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</si>
  <si>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</si>
  <si>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</si>
  <si>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</si>
  <si>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</si>
  <si>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</si>
  <si>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</si>
  <si>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</si>
  <si>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</si>
  <si>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</si>
  <si>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</si>
  <si>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</si>
  <si>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</si>
  <si>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</si>
  <si>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</si>
  <si>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</si>
  <si>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</si>
  <si>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</si>
  <si>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</si>
  <si>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</si>
  <si>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</si>
  <si>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</si>
  <si>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</si>
  <si>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</si>
  <si>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</si>
  <si>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</si>
  <si>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</si>
  <si>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</si>
  <si>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</si>
  <si>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</si>
  <si>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</si>
  <si>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</si>
  <si>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</si>
  <si>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</si>
  <si>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</si>
  <si>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</si>
  <si>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</si>
  <si>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</si>
  <si>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</si>
  <si>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</si>
  <si>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</si>
  <si>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</si>
  <si>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</si>
  <si>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</si>
  <si>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</si>
  <si>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</si>
  <si>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</si>
  <si>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</si>
  <si>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</si>
  <si>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</si>
  <si>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</si>
  <si>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</si>
  <si>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</si>
  <si>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</si>
  <si>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</si>
  <si>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</si>
  <si>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</si>
  <si>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</si>
  <si>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</si>
  <si>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</si>
  <si>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</si>
  <si>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</si>
  <si>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</si>
  <si>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</si>
  <si>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</si>
  <si>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</si>
  <si>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</si>
  <si>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</si>
  <si>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</si>
  <si>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</si>
  <si>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</si>
  <si>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</si>
  <si>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</si>
  <si>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</si>
  <si>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</si>
  <si>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</si>
  <si>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</si>
  <si>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</si>
  <si>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</si>
  <si>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</si>
  <si>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</si>
  <si>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</si>
  <si>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</si>
  <si>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</si>
  <si>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</si>
  <si>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</si>
  <si>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</si>
  <si>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</si>
  <si>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</si>
  <si>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</si>
  <si>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</si>
  <si>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</si>
  <si>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</si>
  <si>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</si>
  <si>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</si>
  <si>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</si>
  <si>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</si>
  <si>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</si>
  <si>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</si>
  <si>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</si>
  <si>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</si>
  <si>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</si>
  <si>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</si>
  <si>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</si>
  <si>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</si>
  <si>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</si>
  <si>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</si>
  <si>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</si>
  <si>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</si>
  <si>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</si>
  <si>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</si>
  <si>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</si>
  <si>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</si>
  <si>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</si>
  <si>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</si>
  <si>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</si>
  <si>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</si>
  <si>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</si>
  <si>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</si>
  <si>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</si>
  <si>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</si>
  <si>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</si>
  <si>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</si>
  <si>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</si>
  <si>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</si>
  <si>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</si>
  <si>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</si>
  <si>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</si>
  <si>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</si>
  <si>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</si>
  <si>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</si>
  <si>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</si>
  <si>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</si>
  <si>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</si>
  <si>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</si>
  <si>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</si>
  <si>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</si>
  <si>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</si>
  <si>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</si>
  <si>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</si>
  <si>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</si>
  <si>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</si>
  <si>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</si>
  <si>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</si>
  <si>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</si>
  <si>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</si>
  <si>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</si>
  <si>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</si>
  <si>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</si>
  <si>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</si>
  <si>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</si>
  <si>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</si>
  <si>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</si>
  <si>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</si>
  <si>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</si>
  <si>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</si>
  <si>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</si>
  <si>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</si>
  <si>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</si>
  <si>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</si>
  <si>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</si>
  <si>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</si>
  <si>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</si>
  <si>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</si>
  <si>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</si>
  <si>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</si>
  <si>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</si>
  <si>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</si>
  <si>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</si>
  <si>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</si>
  <si>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</si>
  <si>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</si>
  <si>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</si>
  <si>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</si>
  <si>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</si>
  <si>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</si>
  <si>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</si>
  <si>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</si>
  <si>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</si>
  <si>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</si>
  <si>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</si>
  <si>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</si>
  <si>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</si>
  <si>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</si>
  <si>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</si>
  <si>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</si>
  <si>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</si>
  <si>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</si>
  <si>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</si>
  <si>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</si>
  <si>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</si>
  <si>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</si>
  <si>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</si>
  <si>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</si>
  <si>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</si>
  <si>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</si>
  <si>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</si>
  <si>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</si>
  <si>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</si>
  <si>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</si>
  <si>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</si>
  <si>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</si>
  <si>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</si>
  <si>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</si>
  <si>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</si>
  <si>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</si>
  <si>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</si>
  <si>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</si>
  <si>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</si>
  <si>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</si>
  <si>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</si>
  <si>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</si>
  <si>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</si>
  <si>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</si>
  <si>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</si>
  <si>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</si>
  <si>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</si>
  <si>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</si>
  <si>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</si>
  <si>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</si>
  <si>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</si>
  <si>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</si>
  <si>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</si>
  <si>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</si>
  <si>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</si>
  <si>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</si>
  <si>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</si>
  <si>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</si>
  <si>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</si>
  <si>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</si>
  <si>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</si>
  <si>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</si>
  <si>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</si>
  <si>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</si>
  <si>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</si>
  <si>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</si>
  <si>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</si>
  <si>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</si>
  <si>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</si>
  <si>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</si>
  <si>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</si>
  <si>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</si>
  <si>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</si>
  <si>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</si>
  <si>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</si>
  <si>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</si>
  <si>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</si>
  <si>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</si>
  <si>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</si>
  <si>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</si>
  <si>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</si>
  <si>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</si>
  <si>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</si>
  <si>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</si>
  <si>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</si>
  <si>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</si>
  <si>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</si>
  <si>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</si>
  <si>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</si>
  <si>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</si>
  <si>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</si>
  <si>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</si>
  <si>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</si>
  <si>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</si>
  <si>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</si>
  <si>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</si>
  <si>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</si>
  <si>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</si>
  <si>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</si>
  <si>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</si>
  <si>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</si>
  <si>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</si>
  <si>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</si>
  <si>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</si>
  <si>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</si>
  <si>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</si>
  <si>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</si>
  <si>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</si>
  <si>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</si>
  <si>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</si>
  <si>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</si>
  <si>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</si>
  <si>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</si>
  <si>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</si>
  <si>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</si>
  <si>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</si>
  <si>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</si>
  <si>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</si>
  <si>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</si>
  <si>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</si>
  <si>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</si>
  <si>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</si>
  <si>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</si>
  <si>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</si>
  <si>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</si>
  <si>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</si>
  <si>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</si>
  <si>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</si>
  <si>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</si>
  <si>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</si>
  <si>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</si>
  <si>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</si>
  <si>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</si>
  <si>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</si>
  <si>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</si>
  <si>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</si>
  <si>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</si>
  <si>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</si>
  <si>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</si>
  <si>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</si>
  <si>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</si>
  <si>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</si>
  <si>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</si>
  <si>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</si>
  <si>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</si>
  <si>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</si>
  <si>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</si>
  <si>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</si>
  <si>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</si>
  <si>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</si>
  <si>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</si>
  <si>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</si>
  <si>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</si>
  <si>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</si>
  <si>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</si>
  <si>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</si>
  <si>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</si>
  <si>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</si>
  <si>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</si>
  <si>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</si>
  <si>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</si>
  <si>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</si>
  <si>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</si>
  <si>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</si>
  <si>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</si>
  <si>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</si>
  <si>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</si>
  <si>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</si>
  <si>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</si>
  <si>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</si>
  <si>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</si>
  <si>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</si>
  <si>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</si>
  <si>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</si>
  <si>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</si>
  <si>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</si>
  <si>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</si>
  <si>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</si>
  <si>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</si>
  <si>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</si>
  <si>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</si>
  <si>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</si>
  <si>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</si>
  <si>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</si>
  <si>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</si>
  <si>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</si>
  <si>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</si>
  <si>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</si>
  <si>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</si>
  <si>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</si>
  <si>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</si>
  <si>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</si>
  <si>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</si>
  <si>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</si>
  <si>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</si>
  <si>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</si>
  <si>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</si>
  <si>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</si>
  <si>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</si>
  <si>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</si>
  <si>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</si>
  <si>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</si>
  <si>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</si>
  <si>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</si>
  <si>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</si>
  <si>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</si>
  <si>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</si>
  <si>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</si>
  <si>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</si>
  <si>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</si>
  <si>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</si>
  <si>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</si>
  <si>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</si>
  <si>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</si>
  <si>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</si>
  <si>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</si>
  <si>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</si>
  <si>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</si>
  <si>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</si>
  <si>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</si>
  <si>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</si>
  <si>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</si>
  <si>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</si>
  <si>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</si>
  <si>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</si>
  <si>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</si>
  <si>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</si>
  <si>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</si>
  <si>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</si>
  <si>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</si>
  <si>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</si>
  <si>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</si>
  <si>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</si>
  <si>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</si>
  <si>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</si>
  <si>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</si>
  <si>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</si>
  <si>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</si>
  <si>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</si>
  <si>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</si>
  <si>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</si>
  <si>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</si>
  <si>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</si>
  <si>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</si>
  <si>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</si>
  <si>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</si>
  <si>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</si>
  <si>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</si>
  <si>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</si>
  <si>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</si>
  <si>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</si>
  <si>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</si>
  <si>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</si>
  <si>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</si>
  <si>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</si>
  <si>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</si>
  <si>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</si>
  <si>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</si>
  <si>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</si>
  <si>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</si>
  <si>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</si>
  <si>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</si>
  <si>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</si>
  <si>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</si>
  <si>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</si>
  <si>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</si>
  <si>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</si>
  <si>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</si>
  <si>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</si>
  <si>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</si>
  <si>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</si>
  <si>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</si>
  <si>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</si>
  <si>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</si>
  <si>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</si>
  <si>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</si>
  <si>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</si>
  <si>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</si>
  <si>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</si>
  <si>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</si>
  <si>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</si>
  <si>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</si>
  <si>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</si>
  <si>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</si>
  <si>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</si>
  <si>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</si>
  <si>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</si>
  <si>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</si>
  <si>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</si>
  <si>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</si>
  <si>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</si>
  <si>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</si>
  <si>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</si>
  <si>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</si>
  <si>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</si>
  <si>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</si>
  <si>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</si>
  <si>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</si>
  <si>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</si>
  <si>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</si>
  <si>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</si>
  <si>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</si>
  <si>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</si>
  <si>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</si>
  <si>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</si>
  <si>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</si>
  <si>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</si>
  <si>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</si>
  <si>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</si>
  <si>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</si>
  <si>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</si>
  <si>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</si>
  <si>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</si>
  <si>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</si>
  <si>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</si>
  <si>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</si>
  <si>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</si>
  <si>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</si>
  <si>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</si>
  <si>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</si>
  <si>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</si>
  <si>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</si>
  <si>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</si>
  <si>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</si>
  <si>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</si>
  <si>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</si>
  <si>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</si>
  <si>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</si>
  <si>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</si>
  <si>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</si>
  <si>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</si>
  <si>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</si>
  <si>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</si>
  <si>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</si>
  <si>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</si>
  <si>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</si>
  <si>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</si>
  <si>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</si>
  <si>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</si>
  <si>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</si>
  <si>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</si>
  <si>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</si>
  <si>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</si>
  <si>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</si>
  <si>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</si>
  <si>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</si>
  <si>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</si>
  <si>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</si>
  <si>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</si>
  <si>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</si>
  <si>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</si>
  <si>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</si>
  <si>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</si>
  <si>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</si>
  <si>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</si>
  <si>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</si>
  <si>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</si>
  <si>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</si>
  <si>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</si>
  <si>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</si>
  <si>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</si>
  <si>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</si>
  <si>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</si>
  <si>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</si>
  <si>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</si>
  <si>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</si>
  <si>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</si>
  <si>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</si>
  <si>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</si>
  <si>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</si>
  <si>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</si>
  <si>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</si>
  <si>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</si>
  <si>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</si>
  <si>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</si>
  <si>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</si>
  <si>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</si>
  <si>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</si>
  <si>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</si>
  <si>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</si>
  <si>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</si>
  <si>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</si>
  <si>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</si>
  <si>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</si>
  <si>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</si>
  <si>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</si>
  <si>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</si>
  <si>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</si>
  <si>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</si>
  <si>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</si>
  <si>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</si>
  <si>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</si>
  <si>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</si>
  <si>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</si>
  <si>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</si>
  <si>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</si>
  <si>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</si>
  <si>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</si>
  <si>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</si>
  <si>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</si>
  <si>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</si>
  <si>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</si>
  <si>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</si>
  <si>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</si>
  <si>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</si>
  <si>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</si>
  <si>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</si>
  <si>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</si>
  <si>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</si>
  <si>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</si>
  <si>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</si>
  <si>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</si>
  <si>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</si>
  <si>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</si>
  <si>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</si>
  <si>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</si>
  <si>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</si>
  <si>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</si>
  <si>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</si>
  <si>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</si>
  <si>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</si>
  <si>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</si>
  <si>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</si>
  <si>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</si>
  <si>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</si>
  <si>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</si>
  <si>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</si>
  <si>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</si>
  <si>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</si>
  <si>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</si>
  <si>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</si>
  <si>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</si>
  <si>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</si>
  <si>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</si>
  <si>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</si>
  <si>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</si>
  <si>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</si>
  <si>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</si>
  <si>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</si>
  <si>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</si>
  <si>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</si>
  <si>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</si>
  <si>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</si>
  <si>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</si>
  <si>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</si>
  <si>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</si>
  <si>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</si>
  <si>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</si>
  <si>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</si>
  <si>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</si>
  <si>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</si>
  <si>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</si>
  <si>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</si>
  <si>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</si>
  <si>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</si>
  <si>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</si>
  <si>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</si>
  <si>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</si>
  <si>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</si>
  <si>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</si>
  <si>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</si>
  <si>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</si>
  <si>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</si>
  <si>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</si>
  <si>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</si>
  <si>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</si>
  <si>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</si>
  <si>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</si>
  <si>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</si>
  <si>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</si>
  <si>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</si>
  <si>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</si>
  <si>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</si>
  <si>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</si>
  <si>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</si>
  <si>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</si>
  <si>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</si>
  <si>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</si>
  <si>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</si>
  <si>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</si>
  <si>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</si>
  <si>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</si>
  <si>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</si>
  <si>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</si>
  <si>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</si>
  <si>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</si>
  <si>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</si>
  <si>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</si>
  <si>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</si>
  <si>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</si>
  <si>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</si>
  <si>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</si>
  <si>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</si>
  <si>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</si>
  <si>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</si>
  <si>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</si>
  <si>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</si>
  <si>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</si>
  <si>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</si>
  <si>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</si>
  <si>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</si>
  <si>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</si>
  <si>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</si>
  <si>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</si>
  <si>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</si>
  <si>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</si>
  <si>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</si>
  <si>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</si>
  <si>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</si>
  <si>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</si>
  <si>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</si>
  <si>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</si>
  <si>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</si>
  <si>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</si>
  <si>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</si>
  <si>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</si>
  <si>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</si>
  <si>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</si>
  <si>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</si>
  <si>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</si>
  <si>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</si>
  <si>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</si>
  <si>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</si>
  <si>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</si>
  <si>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</si>
  <si>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</si>
  <si>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</si>
  <si>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</si>
  <si>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</si>
  <si>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</si>
  <si>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</si>
  <si>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</si>
  <si>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</si>
  <si>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</si>
  <si>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</si>
  <si>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</si>
  <si>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</si>
  <si>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</si>
  <si>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</si>
  <si>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</si>
  <si>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</si>
  <si>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</si>
  <si>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</si>
  <si>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</si>
  <si>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</si>
  <si>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</si>
  <si>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</si>
  <si>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</si>
  <si>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</si>
  <si>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</si>
  <si>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</si>
  <si>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</si>
  <si>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</si>
  <si>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</si>
  <si>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</si>
  <si>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</si>
  <si>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</si>
  <si>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</si>
  <si>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</si>
  <si>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</si>
  <si>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</si>
  <si>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</si>
  <si>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</si>
  <si>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</si>
  <si>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</si>
  <si>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</si>
  <si>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</si>
  <si>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</si>
  <si>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</si>
  <si>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</si>
  <si>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</si>
  <si>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</si>
  <si>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</si>
  <si>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</si>
  <si>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</si>
  <si>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</si>
  <si>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</si>
  <si>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</si>
  <si>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</si>
  <si>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</si>
  <si>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</si>
  <si>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</si>
  <si>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</si>
  <si>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</si>
  <si>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</si>
  <si>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</si>
  <si>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</si>
  <si>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</si>
  <si>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</si>
  <si>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</si>
  <si>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</si>
  <si>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</si>
  <si>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</si>
  <si>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</si>
  <si>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</si>
  <si>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</si>
  <si>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</si>
  <si>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</si>
  <si>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</si>
  <si>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</si>
  <si>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</si>
  <si>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</si>
  <si>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</si>
  <si>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</si>
  <si>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</si>
  <si>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</si>
  <si>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</si>
  <si>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</si>
  <si>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</si>
  <si>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</si>
  <si>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</si>
  <si>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</si>
  <si>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</si>
  <si>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</si>
  <si>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</si>
  <si>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</si>
  <si>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</si>
  <si>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</si>
  <si>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</si>
  <si>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</si>
  <si>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</si>
  <si>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</si>
  <si>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</si>
  <si>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</si>
  <si>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</si>
  <si>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</si>
  <si>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</si>
  <si>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</si>
  <si>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</si>
  <si>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</si>
  <si>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</si>
  <si>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</si>
  <si>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</si>
  <si>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</si>
  <si>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</si>
  <si>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</si>
  <si>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</si>
  <si>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</si>
  <si>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</si>
  <si>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</si>
  <si>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</si>
  <si>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</si>
  <si>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</si>
  <si>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</si>
  <si>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</si>
  <si>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</si>
  <si>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</si>
  <si>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</si>
  <si>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</si>
  <si>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</si>
  <si>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</si>
  <si>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</si>
  <si>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</si>
  <si>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</si>
  <si>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</si>
  <si>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</si>
  <si>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</si>
  <si>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</si>
  <si>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</si>
  <si>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</si>
  <si>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</si>
  <si>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</si>
  <si>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</si>
  <si>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</si>
  <si>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</si>
  <si>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</si>
  <si>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</si>
  <si>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</si>
  <si>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</si>
  <si>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</si>
  <si>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</si>
  <si>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</si>
  <si>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</si>
  <si>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</si>
  <si>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</si>
  <si>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</si>
  <si>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</si>
  <si>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</si>
  <si>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</si>
  <si>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</si>
  <si>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</si>
  <si>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</si>
  <si>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</si>
  <si>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</si>
  <si>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</si>
  <si>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</si>
  <si>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</si>
  <si>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</si>
  <si>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</si>
  <si>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</si>
  <si>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</si>
  <si>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</si>
  <si>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</si>
  <si>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</si>
  <si>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</si>
  <si>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</si>
  <si>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</si>
  <si>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</si>
  <si>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</si>
  <si>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</si>
  <si>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</si>
  <si>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</si>
  <si>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</si>
  <si>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</si>
  <si>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</si>
  <si>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</si>
  <si>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</si>
  <si>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</si>
  <si>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</si>
  <si>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</si>
  <si>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</si>
  <si>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</si>
  <si>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</si>
  <si>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</si>
  <si>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</si>
  <si>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</si>
  <si>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</si>
  <si>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</si>
  <si>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</si>
  <si>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</si>
  <si>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</si>
  <si>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</si>
  <si>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</si>
  <si>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</si>
  <si>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</si>
  <si>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</si>
  <si>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</si>
  <si>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</si>
  <si>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</si>
  <si>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</si>
  <si>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</si>
  <si>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</si>
  <si>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</si>
  <si>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</si>
  <si>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</si>
  <si>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</si>
  <si>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</si>
  <si>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</si>
  <si>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</si>
  <si>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</si>
  <si>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</si>
  <si>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</si>
  <si>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</si>
  <si>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</si>
  <si>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</si>
  <si>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</si>
  <si>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</si>
  <si>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</si>
  <si>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</si>
  <si>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</si>
  <si>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</si>
  <si>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</si>
  <si>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</si>
  <si>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</si>
  <si>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</si>
  <si>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</si>
  <si>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</si>
  <si>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</si>
  <si>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</si>
  <si>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</si>
  <si>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</si>
  <si>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</si>
  <si>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</si>
  <si>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</si>
  <si>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</si>
  <si>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</si>
  <si>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</si>
  <si>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</si>
  <si>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</si>
  <si>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</si>
  <si>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</si>
  <si>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</si>
  <si>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</si>
  <si>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</si>
  <si>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</si>
  <si>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</si>
  <si>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</si>
  <si>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</si>
  <si>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</si>
  <si>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</si>
  <si>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</si>
  <si>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</si>
  <si>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</si>
  <si>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</si>
  <si>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</si>
  <si>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</si>
  <si>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</si>
  <si>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</si>
  <si>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</si>
  <si>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</si>
  <si>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</si>
  <si>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</si>
  <si>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</si>
  <si>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</si>
  <si>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</si>
  <si>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</si>
  <si>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</si>
  <si>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</si>
  <si>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</si>
  <si>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</si>
  <si>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</si>
  <si>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</si>
  <si>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</si>
  <si>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</si>
  <si>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</si>
  <si>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</si>
  <si>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</si>
  <si>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</si>
  <si>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</si>
  <si>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</si>
  <si>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</si>
  <si>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</si>
  <si>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</si>
  <si>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</si>
  <si>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</si>
  <si>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</si>
  <si>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</si>
  <si>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</si>
  <si>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</si>
  <si>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</si>
  <si>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</si>
  <si>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</si>
  <si>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</si>
  <si>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</si>
  <si>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</si>
  <si>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</si>
  <si>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</si>
  <si>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</si>
  <si>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</si>
  <si>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</si>
  <si>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</si>
  <si>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</si>
  <si>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</si>
  <si>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</si>
  <si>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</si>
  <si>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</si>
  <si>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</si>
  <si>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</si>
  <si>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</si>
  <si>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</si>
  <si>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</si>
  <si>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</si>
  <si>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</si>
  <si>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</si>
  <si>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</si>
  <si>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</si>
  <si>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</si>
  <si>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</si>
  <si>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</si>
  <si>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</si>
  <si>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</si>
  <si>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</si>
  <si>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</si>
  <si>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</si>
  <si>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</si>
  <si>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</si>
  <si>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</si>
  <si>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</si>
  <si>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</si>
  <si>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</si>
  <si>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</si>
  <si>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</si>
  <si>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</si>
  <si>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</si>
  <si>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</si>
  <si>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</si>
  <si>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</si>
  <si>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</si>
  <si>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</si>
  <si>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</si>
  <si>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</si>
  <si>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</si>
  <si>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</si>
  <si>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</si>
  <si>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</si>
  <si>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</si>
  <si>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</si>
  <si>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</si>
  <si>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</si>
  <si>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</si>
  <si>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</si>
  <si>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</si>
  <si>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</si>
  <si>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</si>
  <si>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</si>
  <si>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</si>
  <si>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</si>
  <si>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</si>
  <si>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</si>
  <si>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</si>
  <si>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</si>
  <si>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</si>
  <si>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</si>
  <si>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</si>
  <si>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</si>
  <si>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</si>
  <si>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</si>
  <si>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</si>
  <si>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</si>
  <si>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</si>
  <si>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</si>
  <si>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</si>
  <si>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</si>
  <si>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</si>
  <si>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</si>
  <si>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</si>
  <si>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</si>
  <si>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</si>
  <si>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</si>
  <si>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</si>
  <si>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</si>
  <si>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</si>
  <si>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</si>
  <si>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</si>
  <si>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</si>
  <si>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</si>
  <si>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</si>
  <si>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</si>
  <si>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</si>
  <si>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</si>
  <si>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</si>
  <si>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</si>
  <si>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</si>
  <si>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</si>
  <si>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</si>
  <si>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</si>
  <si>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</si>
  <si>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</si>
  <si>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</si>
  <si>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</si>
  <si>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</si>
  <si>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</si>
  <si>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</si>
  <si>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</si>
  <si>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</si>
  <si>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</si>
  <si>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</si>
  <si>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</si>
  <si>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</si>
  <si>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</si>
  <si>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</si>
  <si>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</si>
  <si>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</si>
  <si>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</si>
  <si>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</si>
  <si>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</si>
  <si>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</si>
  <si>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</si>
  <si>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</si>
  <si>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</si>
  <si>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</si>
  <si>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</si>
  <si>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</si>
  <si>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</si>
  <si>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</si>
  <si>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</si>
  <si>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</si>
  <si>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</si>
  <si>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</si>
  <si>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</si>
  <si>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</si>
  <si>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</si>
  <si>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</si>
  <si>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</si>
  <si>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</si>
  <si>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</si>
  <si>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</si>
  <si>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</si>
  <si>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</si>
  <si>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</si>
  <si>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</si>
  <si>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</si>
  <si>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</si>
  <si>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</si>
  <si>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</si>
  <si>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</si>
  <si>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</si>
  <si>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</si>
  <si>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</si>
  <si>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</si>
  <si>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</si>
  <si>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</si>
  <si>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</si>
  <si>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</si>
  <si>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</si>
  <si>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</si>
  <si>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</si>
  <si>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</si>
  <si>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</si>
  <si>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</si>
  <si>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</si>
  <si>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</si>
  <si>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</si>
  <si>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</si>
  <si>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</si>
  <si>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</si>
  <si>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</si>
  <si>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</si>
  <si>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</si>
  <si>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</si>
  <si>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</si>
  <si>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</si>
  <si>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</si>
  <si>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</si>
  <si>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</si>
  <si>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</si>
  <si>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</si>
  <si>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</si>
  <si>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</si>
  <si>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</si>
  <si>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</si>
  <si>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</si>
  <si>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</si>
  <si>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</si>
  <si>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</si>
  <si>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</si>
  <si>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</si>
  <si>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</si>
  <si>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</si>
  <si>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</si>
  <si>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</si>
  <si>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</si>
  <si>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</si>
  <si>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</si>
  <si>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</si>
  <si>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</si>
  <si>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</si>
  <si>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</si>
  <si>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</si>
  <si>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</si>
  <si>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</si>
  <si>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</si>
  <si>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</si>
  <si>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</si>
  <si>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</si>
  <si>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</si>
  <si>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</si>
  <si>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</si>
  <si>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</si>
  <si>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</si>
  <si>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</si>
  <si>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</si>
  <si>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</si>
  <si>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</si>
  <si>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</si>
  <si>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</si>
  <si>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</si>
  <si>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</si>
  <si>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</si>
  <si>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</si>
  <si>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</si>
  <si>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</si>
  <si>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</si>
  <si>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</si>
  <si>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</si>
  <si>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</si>
  <si>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</si>
  <si>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</si>
  <si>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</si>
  <si>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</si>
  <si>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</si>
  <si>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</si>
  <si>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</si>
  <si>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</si>
  <si>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</si>
  <si>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</si>
  <si>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</si>
  <si>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</si>
  <si>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</si>
  <si>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</si>
  <si>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</si>
  <si>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</si>
  <si>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</si>
  <si>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</si>
  <si>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</si>
  <si>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</si>
  <si>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</si>
  <si>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</si>
  <si>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</si>
  <si>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</si>
  <si>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</si>
  <si>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</si>
  <si>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</si>
  <si>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</si>
  <si>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</si>
  <si>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</si>
  <si>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</si>
  <si>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</si>
  <si>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</si>
  <si>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</si>
  <si>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</si>
  <si>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</si>
  <si>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</si>
  <si>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</si>
  <si>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</si>
  <si>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</si>
  <si>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</si>
  <si>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</si>
  <si>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</si>
  <si>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</si>
  <si>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</si>
  <si>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</si>
  <si>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</si>
  <si>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</si>
  <si>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</si>
  <si>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</si>
  <si>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</si>
  <si>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</si>
  <si>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</si>
  <si>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</si>
  <si>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</si>
  <si>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</si>
  <si>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</si>
  <si>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</si>
  <si>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</si>
  <si>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</si>
  <si>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</si>
  <si>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</si>
  <si>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</si>
  <si>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</si>
  <si>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</si>
  <si>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</si>
  <si>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</si>
  <si>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</si>
  <si>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</si>
  <si>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</si>
  <si>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</si>
  <si>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</si>
  <si>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</si>
  <si>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</si>
  <si>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</si>
  <si>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</si>
  <si>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</si>
  <si>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</si>
  <si>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</si>
  <si>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</si>
  <si>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</si>
  <si>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</si>
  <si>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</si>
  <si>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</si>
  <si>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</si>
  <si>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</si>
  <si>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</si>
  <si>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</si>
  <si>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</si>
  <si>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</si>
  <si>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</si>
  <si>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</si>
  <si>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</si>
  <si>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</si>
  <si>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</si>
  <si>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</si>
  <si>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</si>
  <si>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</si>
  <si>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</si>
  <si>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</si>
  <si>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</si>
  <si>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</si>
  <si>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</si>
  <si>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</si>
  <si>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</si>
  <si>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</si>
  <si>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</si>
  <si>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</si>
  <si>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</si>
  <si>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</si>
  <si>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</si>
  <si>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</si>
  <si>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</si>
  <si>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</si>
  <si>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</si>
  <si>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</si>
  <si>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</si>
  <si>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</si>
  <si>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</si>
  <si>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</si>
  <si>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</si>
  <si>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</si>
  <si>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</si>
  <si>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</si>
  <si>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</si>
  <si>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</si>
  <si>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</si>
  <si>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</si>
  <si>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</si>
  <si>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</si>
  <si>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</si>
  <si>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</si>
  <si>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</si>
  <si>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</si>
  <si>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</si>
  <si>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</si>
  <si>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</si>
  <si>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</si>
  <si>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</si>
  <si>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</si>
  <si>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</si>
  <si>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</si>
  <si>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</si>
  <si>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</si>
  <si>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</si>
  <si>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</si>
  <si>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</si>
  <si>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</si>
  <si>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</si>
  <si>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</si>
  <si>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</si>
  <si>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</si>
  <si>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</si>
  <si>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</si>
  <si>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</si>
  <si>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</si>
  <si>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</si>
  <si>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</si>
  <si>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</si>
  <si>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</si>
  <si>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</si>
  <si>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</si>
  <si>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</si>
  <si>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</si>
  <si>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</si>
  <si>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</si>
  <si>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</si>
  <si>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</si>
  <si>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</si>
  <si>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</si>
  <si>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</si>
  <si>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</si>
  <si>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</si>
  <si>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</si>
  <si>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</si>
  <si>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</si>
  <si>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</si>
  <si>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</si>
  <si>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</si>
  <si>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</si>
  <si>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</si>
  <si>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</si>
  <si>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</si>
  <si>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</si>
  <si>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</si>
  <si>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</si>
  <si>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</si>
  <si>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</si>
  <si>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</si>
  <si>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</si>
  <si>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</si>
  <si>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</si>
  <si>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</si>
  <si>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</si>
  <si>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</si>
  <si>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</si>
  <si>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</si>
  <si>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</si>
  <si>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</si>
  <si>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</si>
  <si>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</si>
  <si>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</si>
  <si>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</si>
  <si>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</si>
  <si>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</si>
  <si>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</si>
  <si>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</si>
  <si>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</si>
  <si>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</si>
  <si>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</si>
  <si>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</si>
  <si>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</si>
  <si>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</si>
  <si>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</si>
  <si>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</si>
  <si>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</si>
  <si>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</si>
  <si>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</si>
  <si>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</si>
  <si>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</si>
  <si>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</si>
  <si>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</si>
  <si>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</si>
  <si>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</si>
  <si>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</si>
  <si>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</si>
  <si>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</si>
  <si>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</si>
  <si>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</si>
  <si>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</si>
  <si>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</si>
  <si>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</si>
  <si>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</si>
  <si>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</si>
  <si>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</si>
  <si>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</si>
  <si>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</si>
  <si>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</si>
  <si>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</si>
  <si>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</si>
  <si>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</si>
  <si>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</si>
  <si>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</si>
  <si>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</si>
  <si>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</si>
  <si>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</si>
  <si>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</si>
  <si>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</si>
  <si>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</si>
  <si>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</si>
  <si>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</si>
  <si>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</si>
  <si>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</si>
  <si>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</si>
  <si>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</si>
  <si>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</si>
  <si>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</si>
  <si>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</si>
  <si>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</si>
  <si>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</si>
  <si>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</si>
  <si>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</si>
  <si>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</si>
  <si>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</si>
  <si>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</si>
  <si>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</si>
  <si>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</si>
  <si>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</si>
  <si>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</si>
  <si>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</si>
  <si>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</si>
  <si>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</si>
  <si>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</si>
  <si>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</si>
  <si>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</si>
  <si>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</si>
  <si>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</si>
  <si>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</si>
  <si>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</si>
  <si>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</si>
  <si>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</si>
  <si>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</si>
  <si>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</si>
  <si>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</si>
  <si>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</si>
  <si>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</si>
  <si>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</si>
  <si>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</si>
  <si>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</si>
  <si>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</si>
  <si>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</si>
  <si>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</si>
  <si>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</si>
  <si>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</si>
  <si>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</si>
  <si>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</si>
  <si>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</si>
  <si>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</si>
  <si>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</si>
  <si>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</si>
  <si>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</si>
  <si>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</si>
  <si>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</si>
  <si>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</si>
  <si>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</si>
  <si>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</si>
  <si>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</si>
  <si>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</si>
  <si>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</si>
  <si>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</si>
  <si>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</si>
  <si>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</si>
  <si>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</si>
  <si>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</si>
  <si>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</si>
  <si>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</si>
  <si>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</si>
  <si>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</si>
  <si>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</si>
  <si>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</si>
  <si>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</si>
  <si>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</si>
  <si>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</si>
  <si>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</si>
  <si>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</si>
  <si>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</si>
  <si>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</si>
  <si>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</si>
  <si>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</si>
  <si>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</si>
  <si>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</si>
  <si>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</si>
  <si>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</si>
  <si>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</si>
  <si>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</si>
  <si>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</si>
  <si>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</si>
  <si>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</si>
  <si>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</si>
  <si>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</si>
  <si>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</si>
  <si>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</si>
  <si>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</si>
  <si>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</si>
  <si>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</si>
  <si>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</si>
  <si>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</si>
  <si>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</si>
  <si>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</si>
  <si>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</si>
  <si>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</si>
  <si>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</si>
  <si>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</si>
  <si>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</si>
  <si>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</si>
  <si>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</si>
  <si>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</si>
  <si>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</si>
  <si>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</si>
  <si>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</si>
  <si>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</si>
  <si>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</si>
  <si>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</si>
  <si>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</si>
  <si>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</si>
  <si>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</si>
  <si>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</si>
  <si>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</si>
  <si>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</si>
  <si>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</si>
  <si>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</si>
  <si>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</si>
  <si>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</si>
  <si>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</si>
  <si>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</si>
  <si>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</si>
  <si>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</si>
  <si>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</si>
  <si>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</si>
  <si>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</si>
  <si>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</si>
  <si>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</si>
  <si>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</si>
  <si>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</si>
  <si>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</si>
  <si>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</si>
  <si>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</si>
  <si>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</si>
  <si>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</si>
  <si>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</si>
  <si>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</si>
  <si>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</si>
  <si>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</si>
  <si>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</si>
  <si>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</si>
  <si>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</si>
  <si>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</si>
  <si>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</si>
  <si>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</si>
  <si>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</si>
  <si>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</si>
  <si>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</si>
  <si>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</si>
  <si>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</si>
  <si>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</si>
  <si>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</si>
  <si>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</si>
  <si>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</si>
  <si>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</si>
  <si>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</si>
  <si>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</si>
  <si>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</si>
  <si>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</si>
  <si>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</si>
  <si>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</si>
  <si>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</si>
  <si>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</si>
  <si>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</si>
  <si>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</si>
  <si>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</si>
  <si>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</si>
  <si>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</si>
  <si>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</si>
  <si>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</si>
  <si>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</si>
  <si>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</si>
  <si>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</si>
  <si>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</si>
  <si>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</si>
  <si>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</si>
  <si>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</si>
  <si>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</si>
  <si>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</si>
  <si>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</si>
  <si>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</si>
  <si>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</si>
  <si>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</si>
  <si>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</si>
  <si>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</si>
  <si>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</si>
  <si>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</si>
  <si>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</si>
  <si>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</si>
  <si>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</si>
  <si>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</si>
  <si>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</si>
  <si>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</si>
  <si>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</si>
  <si>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</si>
  <si>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</si>
  <si>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</si>
  <si>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</si>
  <si>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</si>
  <si>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</si>
  <si>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</si>
  <si>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</si>
  <si>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</si>
  <si>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</si>
  <si>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</si>
  <si>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</si>
  <si>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</si>
  <si>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</si>
  <si>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</si>
  <si>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</si>
  <si>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</si>
  <si>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</si>
  <si>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</si>
  <si>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</si>
  <si>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</si>
  <si>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</si>
  <si>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</si>
  <si>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</si>
  <si>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</si>
  <si>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</si>
  <si>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</si>
  <si>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</si>
  <si>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</si>
  <si>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</si>
  <si>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</si>
  <si>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</si>
  <si>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</si>
  <si>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</si>
  <si>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</si>
  <si>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</si>
  <si>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</si>
  <si>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</si>
  <si>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</si>
  <si>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</si>
  <si>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</si>
  <si>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</si>
  <si>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</si>
  <si>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</si>
  <si>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</si>
  <si>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</si>
  <si>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</si>
  <si>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</si>
  <si>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</si>
  <si>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</si>
  <si>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</si>
  <si>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</si>
  <si>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</si>
  <si>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</si>
  <si>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</si>
  <si>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</si>
  <si>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</si>
  <si>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</si>
  <si>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</si>
  <si>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</si>
  <si>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</si>
  <si>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</si>
  <si>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</si>
  <si>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</si>
  <si>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</si>
  <si>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</si>
  <si>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</si>
  <si>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</si>
  <si>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</si>
  <si>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</si>
  <si>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</si>
  <si>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</si>
  <si>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</si>
  <si>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</si>
  <si>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</si>
  <si>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</si>
  <si>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</si>
  <si>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</si>
  <si>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</si>
  <si>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</si>
  <si>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</si>
  <si>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</si>
  <si>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</si>
  <si>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</si>
  <si>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</si>
  <si>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</si>
  <si>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</si>
  <si>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</si>
  <si>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</si>
  <si>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</si>
  <si>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</si>
  <si>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</si>
  <si>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</si>
  <si>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</si>
  <si>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</si>
  <si>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</si>
  <si>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</si>
  <si>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</si>
  <si>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</si>
  <si>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</si>
  <si>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</si>
  <si>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</si>
  <si>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</si>
  <si>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</si>
  <si>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</si>
  <si>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</si>
  <si>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</si>
  <si>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</si>
  <si>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</si>
  <si>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</si>
  <si>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</si>
  <si>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</si>
  <si>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</si>
  <si>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</si>
  <si>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</si>
  <si>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</si>
  <si>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</si>
  <si>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</si>
  <si>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</si>
  <si>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</si>
  <si>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</si>
  <si>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</si>
  <si>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</si>
  <si>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</si>
  <si>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</si>
  <si>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</si>
  <si>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</si>
  <si>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</si>
  <si>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</si>
  <si>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</si>
  <si>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</si>
  <si>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</si>
  <si>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</si>
  <si>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</si>
  <si>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</si>
  <si>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</si>
  <si>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</si>
  <si>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</si>
  <si>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</si>
  <si>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</si>
  <si>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</si>
  <si>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</si>
  <si>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</si>
  <si>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</si>
  <si>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</si>
  <si>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</si>
  <si>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</si>
  <si>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</si>
  <si>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</si>
  <si>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</si>
  <si>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</si>
  <si>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</si>
  <si>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</si>
  <si>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</si>
  <si>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</si>
  <si>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</si>
  <si>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</si>
  <si>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</si>
  <si>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</si>
  <si>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</si>
  <si>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</si>
  <si>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</si>
  <si>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</si>
  <si>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</si>
  <si>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</si>
  <si>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</si>
  <si>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</si>
  <si>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</si>
  <si>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</si>
  <si>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</si>
  <si>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</si>
  <si>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</si>
  <si>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</si>
  <si>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</si>
  <si>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</si>
  <si>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</si>
  <si>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</si>
  <si>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</si>
  <si>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</si>
  <si>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</si>
  <si>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</si>
  <si>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</si>
  <si>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</si>
  <si>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</si>
  <si>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</si>
  <si>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</si>
  <si>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</si>
  <si>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</si>
  <si>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</si>
  <si>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</si>
  <si>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</si>
  <si>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</si>
  <si>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</si>
  <si>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</si>
  <si>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</si>
  <si>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</si>
  <si>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</si>
  <si>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</si>
  <si>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</si>
  <si>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</si>
  <si>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</si>
  <si>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</si>
  <si>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</si>
  <si>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</si>
  <si>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</si>
  <si>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</si>
  <si>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</si>
  <si>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</si>
  <si>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</si>
  <si>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</si>
  <si>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</si>
  <si>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</si>
  <si>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</si>
  <si>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</si>
  <si>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</si>
  <si>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</si>
  <si>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</si>
  <si>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</si>
  <si>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</si>
  <si>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</si>
  <si>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</si>
  <si>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</si>
  <si>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</si>
  <si>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</si>
  <si>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</si>
  <si>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</si>
  <si>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</si>
  <si>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</si>
  <si>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</si>
  <si>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</si>
  <si>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</si>
  <si>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</si>
  <si>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</si>
  <si>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</si>
  <si>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</si>
  <si>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</si>
  <si>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</si>
  <si>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</si>
  <si>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</si>
  <si>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</si>
  <si>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</si>
  <si>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</si>
  <si>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</si>
  <si>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</si>
  <si>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</si>
  <si>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</si>
  <si>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</si>
  <si>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</si>
  <si>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</si>
  <si>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</si>
  <si>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</si>
  <si>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</si>
  <si>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</si>
  <si>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</si>
  <si>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</si>
  <si>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</si>
  <si>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</si>
  <si>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</si>
  <si>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</si>
  <si>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</si>
  <si>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</si>
  <si>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</si>
  <si>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</si>
  <si>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</si>
  <si>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</si>
  <si>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</si>
  <si>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</si>
  <si>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</si>
  <si>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</si>
  <si>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</si>
  <si>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</si>
  <si>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</si>
  <si>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</si>
  <si>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</si>
  <si>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</si>
  <si>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</si>
  <si>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</si>
  <si>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</si>
  <si>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</si>
  <si>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</si>
  <si>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</si>
  <si>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</si>
  <si>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</si>
  <si>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</si>
  <si>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</si>
  <si>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</si>
  <si>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</si>
  <si>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</si>
  <si>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</si>
  <si>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</si>
  <si>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</si>
  <si>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</si>
  <si>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</si>
  <si>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</si>
  <si>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</si>
  <si>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</si>
  <si>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</si>
  <si>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</si>
  <si>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</si>
  <si>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</si>
  <si>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</si>
  <si>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</si>
  <si>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</si>
  <si>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</si>
  <si>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</si>
  <si>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</si>
  <si>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</si>
  <si>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</si>
  <si>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</si>
  <si>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</si>
  <si>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</si>
  <si>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</si>
  <si>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</si>
  <si>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</si>
  <si>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</si>
  <si>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</si>
  <si>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</si>
  <si>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</si>
  <si>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</si>
  <si>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</si>
  <si>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</si>
  <si>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</si>
  <si>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</si>
  <si>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</si>
  <si>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</si>
  <si>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</si>
  <si>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</si>
  <si>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</si>
  <si>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</si>
  <si>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</si>
  <si>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</si>
  <si>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</si>
  <si>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</si>
  <si>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</si>
  <si>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</si>
  <si>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</si>
  <si>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</si>
  <si>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</si>
  <si>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</si>
  <si>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</si>
  <si>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</si>
  <si>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</si>
  <si>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</si>
  <si>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</si>
  <si>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</si>
  <si>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</si>
  <si>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</si>
  <si>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</si>
  <si>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</si>
  <si>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</si>
  <si>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</si>
  <si>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</si>
  <si>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</si>
  <si>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</si>
  <si>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</si>
  <si>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</si>
  <si>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</si>
  <si>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</si>
  <si>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</si>
  <si>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</si>
  <si>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</si>
  <si>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</si>
  <si>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</si>
  <si>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</si>
  <si>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</si>
  <si>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</si>
  <si>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</si>
  <si>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</si>
  <si>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</si>
  <si>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</si>
  <si>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</si>
  <si>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</si>
  <si>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</si>
  <si>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</si>
  <si>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</si>
  <si>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</si>
  <si>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</si>
  <si>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</si>
  <si>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</si>
  <si>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</si>
  <si>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</si>
  <si>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</si>
  <si>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</si>
  <si>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</si>
  <si>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</si>
  <si>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</si>
  <si>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</si>
  <si>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</si>
  <si>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</si>
  <si>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</si>
  <si>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</si>
  <si>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</si>
  <si>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</si>
  <si>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</si>
  <si>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</si>
  <si>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</si>
  <si>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</si>
  <si>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</si>
  <si>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</si>
  <si>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</si>
  <si>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</si>
  <si>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</si>
  <si>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</si>
  <si>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</si>
  <si>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</si>
  <si>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</si>
  <si>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</si>
  <si>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</si>
  <si>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</si>
  <si>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</si>
  <si>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</si>
  <si>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</si>
  <si>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</si>
  <si>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</si>
  <si>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</si>
  <si>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</si>
  <si>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</si>
  <si>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</si>
  <si>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</si>
  <si>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</si>
  <si>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</si>
  <si>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</si>
  <si>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</si>
  <si>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</si>
  <si>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</si>
  <si>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</si>
  <si>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</si>
  <si>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</si>
  <si>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</si>
  <si>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</si>
  <si>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</si>
  <si>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</si>
  <si>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</si>
  <si>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</si>
  <si>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</si>
  <si>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</si>
  <si>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</si>
  <si>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</si>
  <si>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</si>
  <si>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</si>
  <si>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</si>
  <si>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</si>
  <si>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</si>
  <si>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</si>
  <si>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</si>
  <si>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</si>
  <si>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</si>
  <si>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</si>
  <si>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</si>
  <si>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</si>
  <si>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</si>
  <si>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</si>
  <si>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</si>
  <si>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</si>
  <si>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</si>
  <si>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</si>
  <si>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</si>
  <si>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</si>
  <si>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</si>
  <si>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</si>
  <si>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</si>
  <si>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</si>
  <si>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</si>
  <si>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</si>
  <si>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</si>
  <si>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</si>
  <si>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</si>
  <si>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</si>
  <si>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</si>
  <si>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</si>
  <si>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</si>
  <si>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</si>
  <si>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</si>
  <si>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</si>
  <si>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</si>
  <si>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</si>
  <si>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</si>
  <si>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</si>
  <si>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</si>
  <si>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</si>
  <si>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</si>
  <si>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</si>
  <si>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</si>
  <si>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</si>
  <si>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</si>
  <si>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</si>
  <si>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</si>
  <si>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</si>
  <si>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</si>
  <si>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</si>
  <si>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</si>
  <si>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</si>
  <si>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</si>
  <si>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</si>
  <si>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</si>
  <si>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</si>
  <si>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</si>
  <si>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</si>
  <si>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</si>
  <si>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</si>
  <si>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</si>
  <si>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</si>
  <si>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</si>
  <si>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</si>
  <si>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</si>
  <si>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</si>
  <si>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</si>
  <si>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</si>
  <si>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</si>
  <si>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</si>
  <si>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</si>
  <si>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</si>
  <si>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</si>
  <si>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</si>
  <si>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</si>
  <si>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</si>
  <si>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</si>
  <si>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</si>
  <si>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</si>
  <si>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</si>
  <si>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</si>
  <si>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</si>
  <si>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</si>
  <si>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</si>
  <si>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</si>
  <si>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</si>
  <si>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</si>
  <si>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</si>
  <si>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</si>
  <si>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</si>
  <si>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</si>
  <si>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</si>
  <si>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</si>
  <si>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</si>
  <si>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</si>
  <si>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</si>
  <si>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</si>
  <si>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</si>
  <si>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</si>
  <si>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</si>
  <si>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</si>
  <si>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</si>
  <si>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</si>
  <si>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</si>
  <si>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</si>
  <si>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</si>
  <si>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</si>
  <si>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</si>
  <si>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</si>
  <si>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</si>
  <si>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</si>
  <si>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</si>
  <si>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</si>
  <si>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</si>
  <si>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</si>
  <si>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</si>
  <si>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</si>
  <si>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</si>
  <si>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</si>
  <si>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</si>
  <si>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</si>
  <si>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</si>
  <si>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</si>
  <si>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</si>
  <si>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</si>
  <si>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</si>
  <si>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</si>
  <si>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</si>
  <si>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</si>
  <si>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</si>
  <si>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</si>
  <si>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</si>
  <si>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</si>
  <si>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</si>
  <si>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</si>
  <si>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</si>
  <si>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</si>
  <si>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</si>
  <si>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</si>
  <si>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</si>
  <si>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</si>
  <si>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</si>
  <si>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</si>
  <si>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</si>
  <si>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</si>
  <si>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</si>
  <si>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</si>
  <si>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</si>
  <si>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</si>
  <si>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</si>
  <si>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</si>
  <si>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</si>
  <si>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</si>
  <si>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</si>
  <si>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</si>
  <si>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</si>
  <si>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</si>
  <si>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</si>
  <si>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</si>
  <si>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</si>
  <si>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</si>
  <si>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</si>
  <si>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</si>
  <si>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</si>
  <si>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</si>
  <si>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</si>
  <si>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</si>
  <si>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</si>
  <si>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</si>
  <si>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</si>
  <si>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</si>
  <si>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</si>
  <si>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</si>
  <si>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</si>
  <si>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</si>
  <si>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</si>
  <si>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</si>
  <si>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</si>
  <si>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</si>
  <si>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</si>
  <si>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</si>
  <si>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</si>
  <si>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</si>
  <si>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</si>
  <si>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</si>
  <si>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</si>
  <si>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</si>
  <si>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</si>
  <si>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</si>
  <si>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</si>
  <si>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</si>
  <si>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</si>
  <si>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</si>
  <si>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</si>
  <si>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</si>
  <si>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</si>
  <si>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</si>
  <si>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</si>
  <si>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</si>
  <si>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</si>
  <si>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</si>
  <si>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</si>
  <si>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</si>
  <si>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</si>
  <si>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</si>
  <si>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</si>
  <si>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</si>
  <si>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</si>
  <si>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</si>
  <si>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</si>
  <si>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</si>
  <si>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</si>
  <si>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</si>
  <si>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</si>
  <si>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</si>
  <si>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</si>
  <si>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</si>
  <si>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</si>
  <si>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</si>
  <si>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</si>
  <si>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</si>
  <si>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</si>
  <si>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</si>
  <si>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</si>
  <si>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</si>
  <si>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</si>
  <si>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</si>
  <si>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</si>
  <si>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</si>
  <si>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</si>
  <si>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</si>
  <si>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</si>
  <si>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</si>
  <si>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</si>
  <si>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</si>
  <si>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</si>
  <si>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</si>
  <si>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</si>
  <si>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</si>
  <si>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</si>
  <si>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</si>
  <si>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</si>
  <si>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</si>
  <si>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</si>
  <si>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</si>
  <si>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</si>
  <si>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</si>
  <si>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</si>
  <si>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</si>
  <si>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</si>
  <si>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</si>
  <si>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</si>
  <si>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</si>
  <si>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</si>
  <si>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</si>
  <si>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</si>
  <si>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</si>
  <si>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</si>
  <si>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</si>
  <si>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</si>
  <si>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</si>
  <si>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</si>
  <si>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</si>
  <si>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</si>
  <si>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</si>
  <si>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</si>
  <si>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</si>
  <si>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</si>
  <si>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</si>
  <si>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</si>
  <si>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</si>
  <si>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</si>
  <si>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</si>
  <si>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</si>
  <si>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</si>
  <si>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</si>
  <si>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</si>
  <si>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</si>
  <si>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</si>
  <si>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</si>
  <si>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</si>
  <si>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</si>
  <si>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</si>
  <si>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</si>
  <si>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</si>
  <si>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</si>
  <si>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</si>
  <si>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</si>
  <si>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</si>
  <si>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</si>
  <si>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</si>
  <si>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</si>
  <si>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</si>
  <si>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</si>
  <si>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</si>
  <si>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</si>
  <si>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</si>
  <si>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</si>
  <si>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</si>
  <si>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</si>
  <si>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</si>
  <si>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</si>
  <si>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</si>
  <si>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</si>
  <si>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</si>
  <si>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</si>
  <si>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</si>
  <si>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</si>
  <si>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</si>
  <si>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</si>
  <si>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</si>
  <si>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</si>
  <si>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</si>
  <si>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</si>
  <si>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</si>
  <si>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</si>
  <si>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</si>
  <si>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</si>
  <si>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</si>
  <si>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</si>
  <si>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</si>
  <si>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</si>
  <si>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</si>
  <si>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</si>
  <si>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</si>
  <si>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</si>
  <si>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</si>
  <si>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</si>
  <si>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</si>
  <si>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</si>
  <si>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</si>
  <si>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</si>
  <si>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</si>
  <si>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</si>
  <si>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</si>
  <si>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</si>
  <si>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</si>
  <si>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</si>
  <si>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</si>
  <si>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</si>
  <si>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</si>
  <si>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</si>
  <si>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</si>
  <si>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</si>
  <si>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</si>
  <si>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</si>
  <si>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</si>
  <si>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</si>
  <si>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</si>
  <si>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</si>
  <si>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</si>
  <si>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</si>
  <si>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</si>
  <si>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</si>
  <si>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</si>
  <si>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</si>
  <si>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</si>
  <si>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</si>
  <si>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</si>
  <si>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</si>
  <si>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</si>
  <si>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</si>
  <si>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</si>
  <si>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</si>
  <si>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</si>
  <si>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</si>
  <si>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</si>
  <si>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</si>
  <si>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</si>
  <si>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</si>
  <si>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</si>
  <si>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</si>
  <si>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</si>
  <si>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</si>
  <si>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</si>
  <si>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</si>
  <si>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</si>
  <si>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</si>
  <si>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</si>
  <si>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</si>
  <si>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</si>
  <si>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</si>
  <si>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</si>
  <si>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</si>
  <si>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</si>
  <si>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</si>
  <si>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</si>
  <si>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</si>
  <si>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</si>
  <si>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</si>
  <si>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</si>
  <si>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</si>
  <si>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</si>
  <si>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</si>
  <si>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</si>
  <si>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</si>
  <si>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</si>
  <si>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</si>
  <si>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</si>
  <si>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</si>
  <si>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</si>
  <si>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</si>
  <si>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</si>
  <si>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</si>
  <si>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</si>
  <si>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</si>
  <si>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</si>
  <si>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</si>
  <si>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</si>
  <si>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</si>
  <si>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</si>
  <si>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</si>
  <si>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</si>
  <si>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</si>
  <si>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</si>
  <si>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</si>
  <si>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</si>
  <si>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</si>
  <si>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</si>
  <si>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</si>
  <si>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</si>
  <si>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</si>
  <si>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</si>
  <si>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</si>
  <si>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</si>
  <si>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</si>
  <si>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</si>
  <si>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</si>
  <si>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</si>
  <si>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</si>
  <si>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</si>
  <si>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</si>
  <si>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</si>
  <si>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</si>
  <si>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</si>
  <si>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</si>
  <si>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</si>
  <si>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</si>
  <si>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</si>
  <si>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</si>
  <si>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</si>
  <si>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</si>
  <si>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</si>
  <si>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</si>
  <si>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</si>
  <si>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</si>
  <si>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</si>
  <si>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</si>
  <si>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</si>
  <si>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</si>
  <si>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</si>
  <si>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</si>
  <si>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</si>
  <si>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</si>
  <si>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</si>
  <si>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</si>
  <si>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</si>
  <si>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</si>
  <si>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</si>
  <si>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</si>
  <si>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</si>
  <si>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</si>
  <si>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</si>
  <si>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</si>
  <si>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</si>
  <si>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</si>
  <si>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</si>
  <si>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</si>
  <si>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</si>
  <si>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</si>
  <si>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</si>
  <si>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</si>
  <si>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</si>
  <si>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</si>
  <si>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</si>
  <si>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</si>
  <si>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</si>
  <si>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</si>
  <si>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</si>
  <si>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</si>
  <si>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</si>
  <si>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</si>
  <si>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</si>
  <si>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</si>
  <si>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</si>
  <si>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</si>
  <si>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</si>
  <si>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</si>
  <si>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</si>
  <si>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</si>
  <si>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</si>
  <si>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</si>
  <si>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</si>
  <si>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</si>
  <si>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</si>
  <si>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</si>
  <si>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</si>
  <si>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</si>
  <si>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</si>
  <si>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</si>
  <si>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</si>
  <si>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</si>
  <si>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</si>
  <si>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</si>
  <si>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</si>
  <si>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</si>
  <si>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</si>
  <si>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</si>
  <si>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</si>
  <si>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</si>
  <si>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</si>
  <si>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</si>
  <si>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</si>
  <si>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</si>
  <si>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</si>
  <si>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</si>
  <si>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</si>
  <si>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</si>
  <si>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</si>
  <si>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</si>
  <si>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</si>
  <si>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</si>
  <si>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</si>
  <si>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</si>
  <si>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</si>
  <si>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</si>
  <si>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</si>
  <si>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</si>
  <si>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</si>
  <si>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</si>
  <si>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</si>
  <si>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</si>
  <si>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</si>
  <si>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</si>
  <si>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</si>
  <si>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</si>
  <si>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</si>
  <si>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</si>
  <si>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</si>
  <si>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</si>
  <si>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</si>
  <si>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</si>
  <si>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</si>
  <si>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</si>
  <si>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</si>
  <si>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</si>
  <si>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</si>
  <si>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</si>
  <si>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</si>
  <si>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</si>
  <si>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</si>
  <si>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</si>
  <si>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</si>
  <si>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</si>
  <si>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</si>
  <si>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</si>
  <si>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</si>
  <si>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</si>
  <si>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</si>
  <si>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</si>
  <si>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</si>
  <si>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</si>
  <si>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</si>
  <si>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</si>
  <si>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</si>
  <si>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</si>
  <si>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</si>
  <si>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</si>
  <si>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</si>
  <si>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</si>
  <si>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</si>
  <si>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</si>
  <si>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</si>
  <si>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</si>
  <si>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</si>
  <si>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</si>
  <si>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</si>
  <si>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</si>
  <si>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</si>
  <si>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</si>
  <si>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</si>
  <si>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</si>
  <si>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</si>
  <si>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</si>
  <si>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</si>
  <si>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</si>
  <si>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</si>
  <si>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</si>
  <si>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</si>
  <si>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</si>
  <si>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</si>
  <si>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</si>
  <si>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</si>
  <si>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</si>
  <si>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</si>
  <si>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</si>
  <si>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</si>
  <si>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</si>
  <si>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</si>
  <si>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</si>
  <si>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</si>
  <si>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</si>
  <si>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</si>
  <si>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</si>
  <si>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</si>
  <si>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</si>
  <si>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</si>
  <si>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</si>
  <si>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</si>
  <si>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</si>
  <si>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</si>
  <si>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</si>
  <si>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</si>
  <si>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</si>
  <si>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</si>
  <si>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</si>
  <si>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</si>
  <si>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</si>
  <si>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</si>
  <si>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</si>
  <si>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</si>
  <si>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</si>
  <si>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</si>
  <si>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</si>
  <si>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</si>
  <si>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</si>
  <si>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</si>
  <si>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</si>
  <si>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</si>
  <si>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</si>
  <si>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</si>
  <si>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</si>
  <si>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</si>
  <si>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</si>
  <si>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</si>
  <si>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</si>
  <si>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</si>
  <si>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</si>
  <si>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</si>
  <si>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</si>
  <si>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</si>
  <si>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</si>
  <si>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</si>
  <si>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</si>
  <si>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</si>
  <si>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</si>
  <si>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</si>
  <si>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</si>
  <si>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</si>
  <si>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</si>
  <si>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</si>
  <si>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</si>
  <si>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</si>
  <si>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</si>
  <si>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</si>
  <si>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</si>
  <si>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</si>
  <si>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</si>
  <si>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</si>
  <si>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</si>
  <si>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</si>
  <si>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</si>
  <si>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</si>
  <si>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</si>
  <si>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</si>
  <si>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</si>
  <si>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</si>
  <si>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</si>
  <si>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</si>
  <si>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</si>
  <si>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</si>
  <si>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</si>
  <si>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</si>
  <si>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</si>
  <si>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</si>
  <si>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</si>
  <si>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</si>
  <si>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</si>
  <si>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</si>
  <si>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</si>
  <si>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</si>
  <si>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</si>
  <si>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</si>
  <si>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</si>
  <si>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</si>
  <si>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</si>
  <si>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</si>
  <si>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</si>
  <si>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</si>
  <si>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</si>
  <si>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</si>
  <si>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</si>
  <si>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</si>
  <si>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</si>
  <si>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</si>
  <si>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</si>
  <si>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</si>
  <si>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</si>
  <si>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</si>
  <si>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</si>
  <si>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</si>
  <si>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</si>
  <si>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</si>
  <si>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</si>
  <si>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</si>
  <si>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</si>
  <si>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</si>
  <si>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</si>
  <si>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</si>
  <si>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</si>
  <si>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</si>
  <si>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</si>
  <si>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</si>
  <si>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</si>
  <si>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</si>
  <si>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</si>
  <si>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</si>
  <si>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</si>
  <si>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</si>
  <si>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</si>
  <si>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</si>
  <si>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</si>
  <si>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</si>
  <si>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</si>
  <si>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</si>
  <si>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</si>
  <si>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</si>
  <si>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</si>
  <si>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</si>
  <si>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</si>
  <si>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</si>
  <si>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</si>
  <si>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</si>
  <si>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</si>
  <si>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</si>
  <si>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</si>
  <si>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</si>
  <si>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</si>
  <si>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</si>
  <si>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</si>
  <si>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</si>
  <si>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</si>
  <si>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</si>
  <si>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</si>
  <si>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</si>
  <si>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</si>
  <si>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</si>
  <si>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</si>
  <si>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</si>
  <si>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</si>
  <si>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</si>
  <si>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</si>
  <si>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</si>
  <si>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</si>
  <si>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</si>
  <si>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</si>
  <si>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</si>
  <si>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</si>
  <si>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</si>
  <si>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</si>
  <si>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</si>
  <si>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</si>
  <si>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</si>
  <si>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</si>
  <si>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</si>
  <si>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</si>
  <si>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</si>
  <si>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</si>
  <si>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</si>
  <si>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</si>
  <si>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</si>
  <si>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</si>
  <si>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</si>
  <si>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</si>
  <si>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</si>
  <si>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</si>
  <si>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</si>
  <si>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</si>
  <si>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</si>
  <si>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</si>
  <si>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</si>
  <si>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</si>
  <si>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</si>
  <si>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</si>
  <si>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</si>
  <si>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</si>
  <si>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</si>
  <si>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</si>
  <si>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</si>
  <si>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</si>
  <si>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</si>
  <si>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</si>
  <si>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</si>
  <si>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</si>
  <si>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</si>
  <si>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</si>
  <si>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</si>
  <si>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</si>
  <si>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</si>
  <si>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</si>
  <si>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</si>
  <si>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</si>
  <si>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</si>
  <si>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</si>
  <si>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</si>
  <si>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</si>
  <si>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</si>
  <si>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</si>
  <si>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</si>
  <si>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</si>
  <si>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</si>
  <si>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</si>
  <si>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</si>
  <si>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</si>
  <si>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</si>
  <si>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</si>
  <si>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</si>
  <si>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</si>
  <si>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</si>
  <si>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</si>
  <si>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</si>
  <si>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</si>
  <si>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</si>
  <si>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</si>
  <si>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</si>
  <si>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</si>
  <si>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</si>
  <si>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</si>
  <si>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</si>
  <si>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</si>
  <si>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</si>
  <si>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</si>
  <si>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</si>
  <si>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</si>
  <si>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</si>
  <si>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</si>
  <si>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</si>
  <si>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</si>
  <si>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</si>
  <si>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</si>
  <si>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</si>
  <si>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</si>
  <si>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</si>
  <si>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</si>
  <si>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</si>
  <si>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</si>
  <si>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</si>
  <si>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</si>
  <si>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</si>
  <si>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</si>
  <si>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</si>
  <si>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</si>
  <si>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</si>
  <si>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</si>
  <si>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</si>
  <si>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</si>
  <si>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</si>
  <si>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</si>
  <si>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</si>
  <si>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</si>
  <si>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</si>
  <si>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</si>
  <si>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</si>
  <si>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</si>
  <si>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</si>
  <si>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</si>
  <si>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</si>
  <si>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</si>
  <si>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</si>
  <si>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</si>
  <si>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</si>
  <si>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</si>
  <si>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</si>
  <si>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</si>
  <si>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</si>
  <si>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</si>
  <si>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</si>
  <si>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</si>
  <si>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</si>
  <si>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</si>
  <si>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</si>
  <si>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</si>
  <si>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</si>
  <si>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</si>
  <si>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</si>
  <si>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</si>
  <si>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</si>
  <si>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</si>
  <si>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</si>
  <si>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</si>
  <si>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</si>
  <si>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</si>
  <si>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</si>
  <si>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</si>
  <si>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</si>
  <si>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</si>
  <si>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</si>
  <si>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</si>
  <si>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</si>
  <si>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</si>
  <si>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</si>
  <si>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</si>
  <si>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</si>
  <si>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</si>
  <si>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</si>
  <si>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</si>
  <si>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</si>
  <si>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</si>
  <si>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</si>
  <si>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</si>
  <si>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</si>
  <si>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</si>
  <si>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</si>
  <si>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</si>
  <si>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</si>
  <si>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</si>
  <si>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</si>
  <si>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</si>
  <si>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</si>
  <si>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</si>
  <si>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</si>
  <si>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</si>
  <si>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</si>
  <si>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</si>
  <si>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</si>
  <si>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</si>
  <si>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</si>
  <si>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</si>
  <si>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</si>
  <si>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</si>
  <si>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</si>
  <si>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</si>
  <si>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</si>
  <si>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</si>
  <si>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</si>
  <si>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</si>
  <si>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</si>
  <si>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</si>
  <si>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</si>
  <si>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</si>
  <si>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</si>
  <si>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</si>
  <si>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</si>
  <si>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</si>
  <si>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</si>
  <si>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</si>
  <si>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</si>
  <si>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</si>
  <si>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</si>
  <si>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</si>
  <si>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</si>
  <si>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</si>
  <si>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</si>
  <si>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</si>
  <si>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</si>
  <si>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</si>
  <si>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</si>
  <si>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</si>
  <si>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</si>
  <si>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</si>
  <si>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</si>
  <si>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</si>
  <si>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</si>
  <si>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</si>
  <si>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</si>
  <si>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</si>
  <si>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</si>
  <si>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</si>
  <si>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</si>
  <si>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</si>
  <si>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</si>
  <si>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</si>
  <si>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</si>
  <si>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</si>
  <si>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</si>
  <si>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</si>
  <si>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</si>
  <si>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</si>
  <si>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</si>
  <si>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</si>
  <si>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</si>
  <si>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</si>
  <si>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</si>
  <si>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</si>
  <si>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</si>
  <si>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</si>
  <si>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</si>
  <si>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</si>
  <si>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</si>
  <si>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</si>
  <si>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</si>
  <si>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</si>
  <si>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</si>
  <si>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</si>
  <si>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</si>
  <si>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</si>
  <si>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</si>
  <si>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</si>
  <si>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</si>
  <si>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</si>
  <si>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</si>
  <si>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</si>
  <si>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</si>
  <si>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</si>
  <si>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</si>
  <si>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</si>
  <si>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</si>
  <si>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</si>
  <si>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</si>
  <si>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</si>
  <si>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</si>
  <si>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</si>
  <si>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</si>
  <si>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</si>
  <si>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</si>
  <si>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</si>
  <si>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</si>
  <si>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</si>
  <si>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</si>
  <si>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</si>
  <si>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</si>
  <si>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</si>
  <si>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</si>
  <si>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</si>
  <si>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</si>
  <si>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</si>
  <si>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</si>
  <si>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</si>
  <si>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</si>
  <si>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</si>
  <si>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</si>
  <si>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</si>
  <si>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</si>
  <si>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</si>
  <si>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</si>
  <si>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</si>
  <si>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</si>
  <si>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</si>
  <si>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</si>
  <si>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</si>
  <si>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</si>
  <si>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</si>
  <si>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</si>
  <si>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</si>
  <si>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</si>
  <si>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</si>
  <si>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</si>
  <si>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</si>
  <si>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</si>
  <si>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</si>
  <si>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</si>
  <si>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</si>
  <si>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</si>
  <si>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</si>
  <si>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</si>
  <si>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</si>
  <si>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</si>
  <si>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</si>
  <si>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</si>
  <si>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</si>
  <si>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</si>
  <si>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</si>
  <si>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</si>
  <si>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</si>
  <si>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</si>
  <si>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</si>
  <si>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</si>
  <si>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</si>
  <si>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</si>
  <si>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</si>
  <si>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</si>
  <si>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</si>
  <si>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</si>
  <si>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</si>
  <si>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</si>
  <si>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</si>
  <si>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</si>
  <si>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</si>
  <si>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</si>
  <si>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</si>
  <si>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</si>
  <si>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</si>
  <si>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</si>
  <si>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</si>
  <si>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</si>
  <si>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</si>
  <si>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</si>
  <si>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</si>
  <si>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</si>
  <si>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</si>
  <si>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</si>
  <si>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</si>
  <si>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</si>
  <si>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</si>
  <si>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</si>
  <si>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</si>
  <si>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</si>
  <si>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</si>
  <si>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</si>
  <si>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</si>
  <si>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</si>
  <si>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</si>
  <si>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</si>
  <si>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</si>
  <si>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</si>
  <si>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</si>
  <si>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</si>
  <si>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</si>
  <si>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</si>
  <si>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</si>
  <si>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</si>
  <si>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</si>
  <si>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</si>
  <si>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</si>
  <si>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</si>
  <si>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</si>
  <si>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</si>
  <si>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</si>
  <si>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</si>
  <si>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</si>
  <si>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</si>
  <si>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</si>
  <si>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</si>
  <si>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</si>
  <si>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</si>
  <si>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</si>
  <si>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</si>
  <si>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</si>
  <si>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</si>
  <si>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</si>
  <si>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</si>
  <si>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</si>
  <si>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</si>
  <si>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</si>
  <si>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</si>
  <si>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</si>
  <si>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</si>
  <si>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</si>
  <si>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</si>
  <si>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</si>
  <si>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</si>
  <si>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</si>
  <si>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</si>
  <si>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</si>
  <si>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</si>
  <si>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</si>
  <si>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</si>
  <si>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</si>
  <si>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</si>
  <si>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</si>
  <si>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</si>
  <si>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</si>
  <si>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</si>
  <si>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</si>
  <si>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</si>
  <si>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</si>
  <si>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</si>
  <si>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</si>
  <si>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</si>
  <si>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</si>
  <si>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</si>
  <si>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</si>
  <si>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</si>
  <si>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</si>
  <si>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</si>
  <si>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</si>
  <si>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</si>
  <si>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</si>
  <si>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</si>
  <si>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</si>
  <si>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</si>
  <si>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</si>
  <si>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</si>
  <si>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</si>
  <si>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</si>
  <si>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</si>
  <si>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</si>
  <si>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</si>
  <si>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</si>
  <si>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</si>
  <si>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</si>
  <si>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</si>
  <si>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</si>
  <si>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</si>
  <si>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</si>
  <si>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</si>
  <si>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</si>
  <si>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</si>
  <si>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</si>
  <si>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</si>
  <si>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</si>
  <si>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</si>
  <si>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</si>
  <si>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</si>
  <si>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</si>
  <si>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</si>
  <si>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</si>
  <si>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</si>
  <si>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</si>
  <si>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</si>
  <si>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</si>
  <si>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</si>
  <si>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</si>
  <si>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</si>
  <si>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</si>
  <si>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</si>
  <si>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</si>
  <si>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</si>
  <si>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</si>
  <si>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</si>
  <si>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</si>
  <si>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</si>
  <si>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</si>
  <si>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</si>
  <si>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</si>
  <si>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</si>
  <si>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</si>
  <si>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</si>
  <si>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</si>
  <si>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</si>
  <si>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</si>
  <si>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</si>
  <si>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</si>
  <si>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</si>
  <si>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</si>
  <si>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</si>
  <si>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</si>
  <si>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</si>
  <si>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</si>
  <si>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</si>
  <si>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</si>
  <si>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</si>
  <si>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</si>
  <si>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</si>
  <si>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</si>
  <si>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</si>
  <si>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</si>
  <si>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</si>
  <si>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</si>
  <si>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</si>
  <si>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</si>
  <si>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</si>
  <si>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</si>
  <si>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</si>
  <si>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</si>
  <si>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</si>
  <si>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</si>
  <si>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</si>
  <si>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</si>
  <si>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</si>
  <si>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</si>
  <si>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</si>
  <si>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</si>
  <si>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</si>
  <si>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</si>
  <si>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</si>
  <si>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</si>
  <si>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</si>
  <si>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</si>
  <si>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</si>
  <si>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</si>
  <si>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</si>
  <si>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</si>
  <si>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</si>
  <si>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</si>
  <si>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</si>
  <si>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</si>
  <si>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</si>
  <si>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</si>
  <si>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</si>
  <si>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</si>
  <si>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</si>
  <si>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</si>
  <si>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</si>
  <si>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</si>
  <si>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</si>
  <si>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</si>
  <si>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</si>
  <si>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</si>
  <si>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</si>
  <si>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</si>
  <si>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</si>
  <si>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</si>
  <si>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</si>
  <si>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</si>
  <si>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</si>
  <si>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</si>
  <si>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</si>
  <si>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</si>
  <si>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</si>
  <si>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</si>
  <si>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</si>
  <si>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</si>
  <si>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</si>
  <si>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</si>
  <si>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</si>
  <si>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</si>
  <si>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</si>
  <si>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</si>
  <si>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</si>
  <si>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</si>
  <si>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</si>
  <si>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</si>
  <si>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</si>
  <si>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</si>
  <si>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</si>
  <si>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</si>
  <si>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</si>
  <si>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</si>
  <si>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</si>
  <si>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</si>
  <si>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</si>
  <si>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</si>
  <si>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</si>
  <si>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</si>
  <si>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</si>
  <si>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</si>
  <si>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</si>
  <si>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</si>
  <si>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</si>
  <si>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</si>
  <si>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</si>
  <si>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</si>
  <si>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</si>
  <si>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</si>
  <si>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</si>
  <si>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</si>
  <si>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</si>
  <si>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</si>
  <si>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</si>
  <si>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</si>
  <si>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</si>
  <si>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</si>
  <si>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</si>
  <si>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</si>
  <si>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</si>
  <si>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</si>
  <si>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</si>
  <si>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</si>
  <si>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</si>
  <si>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</si>
  <si>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</si>
  <si>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</si>
  <si>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</si>
  <si>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</si>
  <si>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</si>
  <si>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</si>
  <si>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</si>
  <si>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</si>
  <si>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</si>
  <si>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</si>
  <si>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</si>
  <si>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</si>
  <si>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</si>
  <si>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</si>
  <si>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</si>
  <si>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</si>
  <si>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</si>
  <si>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</si>
  <si>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</si>
  <si>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</si>
  <si>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</si>
  <si>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</si>
  <si>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</si>
  <si>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</si>
  <si>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</si>
  <si>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</si>
  <si>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</si>
  <si>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</si>
  <si>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</si>
  <si>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</si>
  <si>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</si>
  <si>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</si>
  <si>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</si>
  <si>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</si>
  <si>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</si>
  <si>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</si>
  <si>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</si>
  <si>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</si>
  <si>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</si>
  <si>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</si>
  <si>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</si>
  <si>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</si>
  <si>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</si>
  <si>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</si>
  <si>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</si>
  <si>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</si>
  <si>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</si>
  <si>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</si>
  <si>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</si>
  <si>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</si>
  <si>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</si>
  <si>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</si>
  <si>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</si>
  <si>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</si>
  <si>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</si>
  <si>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</si>
  <si>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</si>
  <si>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</si>
  <si>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</si>
  <si>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</si>
  <si>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</si>
  <si>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</si>
  <si>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</si>
  <si>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</si>
  <si>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</si>
  <si>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</si>
  <si>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</si>
  <si>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</si>
  <si>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</si>
  <si>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</si>
  <si>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</si>
  <si>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</si>
  <si>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</si>
  <si>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</si>
  <si>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</si>
  <si>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</si>
  <si>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</si>
  <si>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</si>
  <si>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</si>
  <si>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</si>
  <si>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</si>
  <si>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</si>
  <si>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</si>
  <si>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</si>
  <si>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</si>
  <si>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</si>
  <si>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</si>
  <si>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</si>
  <si>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</si>
  <si>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</si>
  <si>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</si>
  <si>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</si>
  <si>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</si>
  <si>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</si>
  <si>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</si>
  <si>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</si>
  <si>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</si>
  <si>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</si>
  <si>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</si>
  <si>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</si>
  <si>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</si>
  <si>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</si>
  <si>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</si>
  <si>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</si>
  <si>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</si>
  <si>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</si>
  <si>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</si>
  <si>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</si>
  <si>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</si>
  <si>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</si>
  <si>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</si>
  <si>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</si>
  <si>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</si>
  <si>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</si>
  <si>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</si>
  <si>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</si>
  <si>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</si>
  <si>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</si>
  <si>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</si>
  <si>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</si>
  <si>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</si>
  <si>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</si>
  <si>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</si>
  <si>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</si>
  <si>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</si>
  <si>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</si>
  <si>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</si>
  <si>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</si>
  <si>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</si>
  <si>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</si>
  <si>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</si>
  <si>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</si>
  <si>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</si>
  <si>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</si>
  <si>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</si>
  <si>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</si>
  <si>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</si>
  <si>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</si>
  <si>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</si>
  <si>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</si>
  <si>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</si>
  <si>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</si>
  <si>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</si>
  <si>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</si>
  <si>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</si>
  <si>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</si>
  <si>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</si>
  <si>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</si>
  <si>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</si>
  <si>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</si>
  <si>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</si>
  <si>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</si>
  <si>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</si>
  <si>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</si>
  <si>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</si>
  <si>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</si>
  <si>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</si>
  <si>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</si>
  <si>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</si>
  <si>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</si>
  <si>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</si>
  <si>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</si>
  <si>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</si>
  <si>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</si>
  <si>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</si>
  <si>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</si>
  <si>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</si>
  <si>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</si>
  <si>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</si>
  <si>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</si>
  <si>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</si>
  <si>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</si>
  <si>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</si>
  <si>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</si>
  <si>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</si>
  <si>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</si>
  <si>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</si>
  <si>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</si>
  <si>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</si>
  <si>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</si>
  <si>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</si>
  <si>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</si>
  <si>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</si>
  <si>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</si>
  <si>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</si>
  <si>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</si>
  <si>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</si>
  <si>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</si>
  <si>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</si>
  <si>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</si>
  <si>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</si>
  <si>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</si>
  <si>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</si>
  <si>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</si>
  <si>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</si>
  <si>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</si>
  <si>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</si>
  <si>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</si>
  <si>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</si>
  <si>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</si>
  <si>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</si>
  <si>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</si>
  <si>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</si>
  <si>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</si>
  <si>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</si>
  <si>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</si>
  <si>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</si>
  <si>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</si>
  <si>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</si>
  <si>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</si>
  <si>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</si>
  <si>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</si>
  <si>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</si>
  <si>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</si>
  <si>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</si>
  <si>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</si>
  <si>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</si>
  <si>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</si>
  <si>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</si>
  <si>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</si>
  <si>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</si>
  <si>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</si>
  <si>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</si>
  <si>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</si>
  <si>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</si>
  <si>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</si>
  <si>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</si>
  <si>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</si>
  <si>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</si>
  <si>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</si>
  <si>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</si>
  <si>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</si>
  <si>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</si>
  <si>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</si>
  <si>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</si>
  <si>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</si>
  <si>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</si>
  <si>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</si>
  <si>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</si>
  <si>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</si>
  <si>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</si>
  <si>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</si>
  <si>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</si>
  <si>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</si>
  <si>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</si>
  <si>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</si>
  <si>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</si>
  <si>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</si>
  <si>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</si>
  <si>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</si>
  <si>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</si>
  <si>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</si>
  <si>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</si>
  <si>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</si>
  <si>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</si>
  <si>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</si>
  <si>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</si>
  <si>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</si>
  <si>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</si>
  <si>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</si>
  <si>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</si>
  <si>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</si>
  <si>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</si>
  <si>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</si>
  <si>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</si>
  <si>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</si>
  <si>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</si>
  <si>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</si>
  <si>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</si>
  <si>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</si>
  <si>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</si>
  <si>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</si>
  <si>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</si>
  <si>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</si>
  <si>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</si>
  <si>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</si>
  <si>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</si>
  <si>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</si>
  <si>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</si>
  <si>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</si>
  <si>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</si>
  <si>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</si>
  <si>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</si>
  <si>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</si>
  <si>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</si>
  <si>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</si>
  <si>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</si>
  <si>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</si>
  <si>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</si>
  <si>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</si>
  <si>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</si>
  <si>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</si>
  <si>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</si>
  <si>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</si>
  <si>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</si>
  <si>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</si>
  <si>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</si>
  <si>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</si>
  <si>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</si>
  <si>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</si>
  <si>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</si>
  <si>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</si>
  <si>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</si>
  <si>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</si>
  <si>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</si>
  <si>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</si>
  <si>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</si>
  <si>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</si>
  <si>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</si>
  <si>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</si>
  <si>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</si>
  <si>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</si>
  <si>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</si>
  <si>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</si>
  <si>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</si>
  <si>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</si>
  <si>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</si>
  <si>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</si>
  <si>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</si>
  <si>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</si>
  <si>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</si>
  <si>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</si>
  <si>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</si>
  <si>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</si>
  <si>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</si>
  <si>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</si>
  <si>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</si>
  <si>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</si>
  <si>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</si>
  <si>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</si>
  <si>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</si>
  <si>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</si>
  <si>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</si>
  <si>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</si>
  <si>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</si>
  <si>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</si>
  <si>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</si>
  <si>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</si>
  <si>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</si>
  <si>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</si>
  <si>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</si>
  <si>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</si>
  <si>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</si>
  <si>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</si>
  <si>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</si>
  <si>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</si>
  <si>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</si>
  <si>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</si>
  <si>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</si>
  <si>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</si>
  <si>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</si>
  <si>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</si>
  <si>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</si>
  <si>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</si>
  <si>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</si>
  <si>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</si>
  <si>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</si>
  <si>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</si>
  <si>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</si>
  <si>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</si>
  <si>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</si>
  <si>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</si>
  <si>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</si>
  <si>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</si>
  <si>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</si>
  <si>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</si>
  <si>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</si>
  <si>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</si>
  <si>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</si>
  <si>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</si>
  <si>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</si>
  <si>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</si>
  <si>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</si>
  <si>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</si>
  <si>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</si>
  <si>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</si>
  <si>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</si>
  <si>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</si>
  <si>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</si>
  <si>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</si>
  <si>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</si>
  <si>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</si>
  <si>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</si>
  <si>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</si>
  <si>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</si>
  <si>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</si>
  <si>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</si>
  <si>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</si>
  <si>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</si>
  <si>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</si>
  <si>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</si>
  <si>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</si>
  <si>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</si>
  <si>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</si>
  <si>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</si>
  <si>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</si>
  <si>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</si>
  <si>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</si>
  <si>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</si>
  <si>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</si>
  <si>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</si>
  <si>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</si>
  <si>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</si>
  <si>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</si>
  <si>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</si>
  <si>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</si>
  <si>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</si>
  <si>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</si>
  <si>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</si>
  <si>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</si>
  <si>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</si>
  <si>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</si>
  <si>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</si>
  <si>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</si>
  <si>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</si>
  <si>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</si>
  <si>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</si>
  <si>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</si>
  <si>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</si>
  <si>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</si>
  <si>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</si>
  <si>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</si>
  <si>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</si>
  <si>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</si>
  <si>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</si>
  <si>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</si>
  <si>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</si>
  <si>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</si>
  <si>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</si>
  <si>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</si>
  <si>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</si>
  <si>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</si>
  <si>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</si>
  <si>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</si>
  <si>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</si>
  <si>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</si>
  <si>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</si>
  <si>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</si>
  <si>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</si>
  <si>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</si>
  <si>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</si>
  <si>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</si>
  <si>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</si>
  <si>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</si>
  <si>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</si>
  <si>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</si>
  <si>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</si>
  <si>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</si>
  <si>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</si>
  <si>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</si>
  <si>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</si>
  <si>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</si>
  <si>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</si>
  <si>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</si>
  <si>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</si>
  <si>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</si>
  <si>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</si>
  <si>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</si>
  <si>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</si>
  <si>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</si>
  <si>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</si>
  <si>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</si>
  <si>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</si>
  <si>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</si>
  <si>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</si>
  <si>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</si>
  <si>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</si>
  <si>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</si>
  <si>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</si>
  <si>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</si>
  <si>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</si>
  <si>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</si>
  <si>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</si>
  <si>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</si>
  <si>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</si>
  <si>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</si>
  <si>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</si>
  <si>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</si>
  <si>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</si>
  <si>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</si>
  <si>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</si>
  <si>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</si>
  <si>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</si>
  <si>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</si>
  <si>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</si>
  <si>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</si>
  <si>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</si>
  <si>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</si>
  <si>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</si>
  <si>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</si>
  <si>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</si>
  <si>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</si>
  <si>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</si>
  <si>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</si>
  <si>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</si>
  <si>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</si>
  <si>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</si>
  <si>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</si>
  <si>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</si>
  <si>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</si>
  <si>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</si>
  <si>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</si>
  <si>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</si>
  <si>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</si>
  <si>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</si>
  <si>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</si>
  <si>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</si>
  <si>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</si>
  <si>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</si>
  <si>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</si>
  <si>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</si>
  <si>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</si>
  <si>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</si>
  <si>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</si>
  <si>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</si>
  <si>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</si>
  <si>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</si>
  <si>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</si>
  <si>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</si>
  <si>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</si>
  <si>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</si>
  <si>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</si>
  <si>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</si>
  <si>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</si>
  <si>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</si>
  <si>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</si>
  <si>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</si>
  <si>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</si>
  <si>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</si>
  <si>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</si>
  <si>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</si>
  <si>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</si>
  <si>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</si>
  <si>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</si>
  <si>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</si>
  <si>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</si>
  <si>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</si>
  <si>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</si>
  <si>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</si>
  <si>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</si>
  <si>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</si>
  <si>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</si>
  <si>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</si>
  <si>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</si>
  <si>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</si>
  <si>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</si>
  <si>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</si>
  <si>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</si>
  <si>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</si>
  <si>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</si>
  <si>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</si>
  <si>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</si>
  <si>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</si>
  <si>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</si>
  <si>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</si>
  <si>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</si>
  <si>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</si>
  <si>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</si>
  <si>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</si>
  <si>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</si>
  <si>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</si>
  <si>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</si>
  <si>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</si>
  <si>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</si>
  <si>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</si>
  <si>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</si>
  <si>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</si>
  <si>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</si>
  <si>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</si>
  <si>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</si>
  <si>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</si>
  <si>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</si>
  <si>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</si>
  <si>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</si>
  <si>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</si>
  <si>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</si>
  <si>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</si>
  <si>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</si>
  <si>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</si>
  <si>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</si>
  <si>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</si>
  <si>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</si>
  <si>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</si>
  <si>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</si>
  <si>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</si>
  <si>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</si>
  <si>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</si>
  <si>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</si>
  <si>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</si>
  <si>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</si>
  <si>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</si>
  <si>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</si>
  <si>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</si>
  <si>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</si>
  <si>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</si>
  <si>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</si>
  <si>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</si>
  <si>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</si>
  <si>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</si>
  <si>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</si>
  <si>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</si>
  <si>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</si>
  <si>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</si>
  <si>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</si>
  <si>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</si>
  <si>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</si>
  <si>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</si>
  <si>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</si>
  <si>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</si>
  <si>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</si>
  <si>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</si>
  <si>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</si>
  <si>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</si>
  <si>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</si>
  <si>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</si>
  <si>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</si>
  <si>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</si>
  <si>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</si>
  <si>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</si>
  <si>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</si>
  <si>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</si>
  <si>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</si>
  <si>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</si>
  <si>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</si>
  <si>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</si>
  <si>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</si>
  <si>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</si>
  <si>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</si>
  <si>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</si>
  <si>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</si>
  <si>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</si>
  <si>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</si>
  <si>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</si>
  <si>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</si>
  <si>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</si>
  <si>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</si>
  <si>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</si>
  <si>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</si>
  <si>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</si>
  <si>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</si>
  <si>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</si>
  <si>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</si>
  <si>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</si>
  <si>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</si>
  <si>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</si>
  <si>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</si>
  <si>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</si>
  <si>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</si>
  <si>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</si>
  <si>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</si>
  <si>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</si>
  <si>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</si>
  <si>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</si>
  <si>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</si>
  <si>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</si>
  <si>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</si>
  <si>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</si>
  <si>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</si>
  <si>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</si>
  <si>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</si>
  <si>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</si>
  <si>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</si>
  <si>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</si>
  <si>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</si>
  <si>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</si>
  <si>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</si>
  <si>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</si>
  <si>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</si>
  <si>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</si>
  <si>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</si>
  <si>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</si>
  <si>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</si>
  <si>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</si>
  <si>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</si>
  <si>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</si>
  <si>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</si>
  <si>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</si>
  <si>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</si>
  <si>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</si>
  <si>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</si>
  <si>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</si>
  <si>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</si>
  <si>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</si>
  <si>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</si>
  <si>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</si>
  <si>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</si>
  <si>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</si>
  <si>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</si>
  <si>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</si>
  <si>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</si>
  <si>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</si>
  <si>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</si>
  <si>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</si>
  <si>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</si>
  <si>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</si>
  <si>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</si>
  <si>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</si>
  <si>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</si>
  <si>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</si>
  <si>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</si>
  <si>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</si>
  <si>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</si>
  <si>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</si>
  <si>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</si>
  <si>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</si>
  <si>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</si>
  <si>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</si>
  <si>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</si>
  <si>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</si>
  <si>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</si>
  <si>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</si>
  <si>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</si>
  <si>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</si>
  <si>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</si>
  <si>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</si>
  <si>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</si>
  <si>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</si>
  <si>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</si>
  <si>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</si>
  <si>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</si>
  <si>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</si>
  <si>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</si>
  <si>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</si>
  <si>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</si>
  <si>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</si>
  <si>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</si>
  <si>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</si>
  <si>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</si>
  <si>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</si>
  <si>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</si>
  <si>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</si>
  <si>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</si>
  <si>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</si>
  <si>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</si>
  <si>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</si>
  <si>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</si>
  <si>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</si>
  <si>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</si>
  <si>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</si>
  <si>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</si>
  <si>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</si>
  <si>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</si>
  <si>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</si>
  <si>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</si>
  <si>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</si>
  <si>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</si>
  <si>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</si>
  <si>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</si>
  <si>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</si>
  <si>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</si>
  <si>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</si>
  <si>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</si>
  <si>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</si>
  <si>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</si>
  <si>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</si>
  <si>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</si>
  <si>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</si>
  <si>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</si>
  <si>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</si>
  <si>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</si>
  <si>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</si>
  <si>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</si>
  <si>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</si>
  <si>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</si>
  <si>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</si>
  <si>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</si>
  <si>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</si>
  <si>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</si>
  <si>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</si>
  <si>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</si>
  <si>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</si>
  <si>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</si>
  <si>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</si>
  <si>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</si>
  <si>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</si>
  <si>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</si>
  <si>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</si>
  <si>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</si>
  <si>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</si>
  <si>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</si>
  <si>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</si>
  <si>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</si>
  <si>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</si>
  <si>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</si>
  <si>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</si>
  <si>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</si>
  <si>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</si>
  <si>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</si>
  <si>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</si>
  <si>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</si>
  <si>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</si>
  <si>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</si>
  <si>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</si>
  <si>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</si>
  <si>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</si>
  <si>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</si>
  <si>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</si>
  <si>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</si>
  <si>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</si>
  <si>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</si>
  <si>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</si>
  <si>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</si>
  <si>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</si>
  <si>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</si>
  <si>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</si>
  <si>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</si>
  <si>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</si>
  <si>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</si>
  <si>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</si>
  <si>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</si>
  <si>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</si>
  <si>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</si>
  <si>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</si>
  <si>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</si>
  <si>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</si>
  <si>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</si>
  <si>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</si>
  <si>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</si>
  <si>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</si>
  <si>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</si>
  <si>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</si>
  <si>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</si>
  <si>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</si>
  <si>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</si>
  <si>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</si>
  <si>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</si>
  <si>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</si>
  <si>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</si>
  <si>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</si>
  <si>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</si>
  <si>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</si>
  <si>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</si>
  <si>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</si>
  <si>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</si>
  <si>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</si>
  <si>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</si>
  <si>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</si>
  <si>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</si>
  <si>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</si>
  <si>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</si>
  <si>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</si>
  <si>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</si>
  <si>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</si>
  <si>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</si>
  <si>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</si>
  <si>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</si>
  <si>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</si>
  <si>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</si>
  <si>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</si>
  <si>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</si>
  <si>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</si>
  <si>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</si>
  <si>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</si>
  <si>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</si>
  <si>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</si>
  <si>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</si>
  <si>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</si>
  <si>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</si>
  <si>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</si>
  <si>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</si>
  <si>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</si>
  <si>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</si>
  <si>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</si>
  <si>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</si>
  <si>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</si>
  <si>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</si>
  <si>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</si>
  <si>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</si>
  <si>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</si>
  <si>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</si>
  <si>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</si>
  <si>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</si>
  <si>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</si>
  <si>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</si>
  <si>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</si>
  <si>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</si>
  <si>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</si>
  <si>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</si>
  <si>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</si>
  <si>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</si>
  <si>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</si>
  <si>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</si>
  <si>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</si>
  <si>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</si>
  <si>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</si>
  <si>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</si>
  <si>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</si>
  <si>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</si>
  <si>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</si>
  <si>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</si>
  <si>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</si>
  <si>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</si>
  <si>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</si>
  <si>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</si>
  <si>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</si>
  <si>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</si>
  <si>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</si>
  <si>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</si>
  <si>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</si>
  <si>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</si>
  <si>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</si>
  <si>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</si>
  <si>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</si>
  <si>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</si>
  <si>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</si>
  <si>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</si>
  <si>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</si>
  <si>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</si>
  <si>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</si>
  <si>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</si>
  <si>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</si>
  <si>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</si>
  <si>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</si>
  <si>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</si>
  <si>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</si>
  <si>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</si>
  <si>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</si>
  <si>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</si>
  <si>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</si>
  <si>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</si>
  <si>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</si>
  <si>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</si>
  <si>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</si>
  <si>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</si>
  <si>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</si>
  <si>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</si>
  <si>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</si>
  <si>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</si>
  <si>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</si>
  <si>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</si>
  <si>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</si>
  <si>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</si>
  <si>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</si>
  <si>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</si>
  <si>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</si>
  <si>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</si>
  <si>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</si>
  <si>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</si>
  <si>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</si>
  <si>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</si>
  <si>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</si>
  <si>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</si>
  <si>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</si>
  <si>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</si>
  <si>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</si>
  <si>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</si>
  <si>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</si>
  <si>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</si>
  <si>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</si>
  <si>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</si>
  <si>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</si>
  <si>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</si>
  <si>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</si>
  <si>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</si>
  <si>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</si>
  <si>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</si>
  <si>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</si>
  <si>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</si>
  <si>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</si>
  <si>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</si>
  <si>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</si>
  <si>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</si>
  <si>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</si>
  <si>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</si>
  <si>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</si>
  <si>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</si>
  <si>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</si>
  <si>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</si>
  <si>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</si>
  <si>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</si>
  <si>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</si>
  <si>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</si>
  <si>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</si>
  <si>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</si>
  <si>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</si>
  <si>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</si>
  <si>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</si>
  <si>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</si>
  <si>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</si>
  <si>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</si>
  <si>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</si>
  <si>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</si>
  <si>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</si>
  <si>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</si>
  <si>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</si>
  <si>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</si>
  <si>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</si>
  <si>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</si>
  <si>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</si>
  <si>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</si>
  <si>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</si>
  <si>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</si>
  <si>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</si>
  <si>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</si>
  <si>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</si>
  <si>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</si>
  <si>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</si>
  <si>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</si>
  <si>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</si>
  <si>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</si>
  <si>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</si>
  <si>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</si>
  <si>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</si>
  <si>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</si>
  <si>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</si>
  <si>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</si>
  <si>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</si>
  <si>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</si>
  <si>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</si>
  <si>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</si>
  <si>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</si>
  <si>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</si>
  <si>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</si>
  <si>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</si>
  <si>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</si>
  <si>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</si>
  <si>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</si>
  <si>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</si>
  <si>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</si>
  <si>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</si>
  <si>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</si>
  <si>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</si>
  <si>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</si>
  <si>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</si>
  <si>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</si>
  <si>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</si>
  <si>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</si>
  <si>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</si>
  <si>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</si>
  <si>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</si>
  <si>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</si>
  <si>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</si>
  <si>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</si>
  <si>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</si>
  <si>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</si>
  <si>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</si>
  <si>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</si>
  <si>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</si>
  <si>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</si>
  <si>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</si>
  <si>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</si>
  <si>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</si>
  <si>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</si>
  <si>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</si>
  <si>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</si>
  <si>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</si>
  <si>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</si>
  <si>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</si>
  <si>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</si>
  <si>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</si>
  <si>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</si>
  <si>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</si>
  <si>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</si>
  <si>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</si>
  <si>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</si>
  <si>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</si>
  <si>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</si>
  <si>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</si>
  <si>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</si>
  <si>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</si>
  <si>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</si>
  <si>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</si>
  <si>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</si>
  <si>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</si>
  <si>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</si>
  <si>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</si>
  <si>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</si>
  <si>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</si>
  <si>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</si>
  <si>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</si>
  <si>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</si>
  <si>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</si>
  <si>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</si>
  <si>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</si>
  <si>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</si>
  <si>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</si>
  <si>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</si>
  <si>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</si>
  <si>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</si>
  <si>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</si>
  <si>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</si>
  <si>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</si>
  <si>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</si>
  <si>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</si>
  <si>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</si>
  <si>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</si>
  <si>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</si>
  <si>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</si>
  <si>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</si>
  <si>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</si>
  <si>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</si>
  <si>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</si>
  <si>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</si>
  <si>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</si>
  <si>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</si>
  <si>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</si>
  <si>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</si>
  <si>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</si>
  <si>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</si>
  <si>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</si>
  <si>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</si>
  <si>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</si>
  <si>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</si>
  <si>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</si>
  <si>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</si>
  <si>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</si>
  <si>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</si>
  <si>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</si>
  <si>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</si>
  <si>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</si>
  <si>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</si>
  <si>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</si>
  <si>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</si>
  <si>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</si>
  <si>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</si>
  <si>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</si>
  <si>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</si>
  <si>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</si>
  <si>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</si>
  <si>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</si>
  <si>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</si>
  <si>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</si>
  <si>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</si>
  <si>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</si>
  <si>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</si>
  <si>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</si>
  <si>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</si>
  <si>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</si>
  <si>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</si>
  <si>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</si>
  <si>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</si>
  <si>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</si>
  <si>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</si>
  <si>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</si>
  <si>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</si>
  <si>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</si>
  <si>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</si>
  <si>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</si>
  <si>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</si>
  <si>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</si>
  <si>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</si>
  <si>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</si>
  <si>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</si>
  <si>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</si>
  <si>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</si>
  <si>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</si>
  <si>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</si>
  <si>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</si>
  <si>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</si>
  <si>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</si>
  <si>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</si>
  <si>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</si>
  <si>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</si>
  <si>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</si>
  <si>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</si>
  <si>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</si>
  <si>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</si>
  <si>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</si>
  <si>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</si>
  <si>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</si>
  <si>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</si>
  <si>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</si>
  <si>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</si>
  <si>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</si>
  <si>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</si>
  <si>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</si>
  <si>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</si>
  <si>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</si>
  <si>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</si>
  <si>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</si>
  <si>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</si>
  <si>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</si>
  <si>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</si>
  <si>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</si>
  <si>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</si>
  <si>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</si>
  <si>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</si>
  <si>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</si>
  <si>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</si>
  <si>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</si>
  <si>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</si>
  <si>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</si>
  <si>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</si>
  <si>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</si>
  <si>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</si>
  <si>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</si>
  <si>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</si>
  <si>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</si>
  <si>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</si>
  <si>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</si>
  <si>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</si>
  <si>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</si>
  <si>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</si>
  <si>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</si>
  <si>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</si>
  <si>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</si>
  <si>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</si>
  <si>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</si>
  <si>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</si>
  <si>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</si>
  <si>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</si>
  <si>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</si>
  <si>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</si>
  <si>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</si>
  <si>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</si>
  <si>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</si>
  <si>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</si>
  <si>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</si>
  <si>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</si>
  <si>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</si>
  <si>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</si>
  <si>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</si>
  <si>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</si>
  <si>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</si>
  <si>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</si>
  <si>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</si>
  <si>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</si>
  <si>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</si>
  <si>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</si>
  <si>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</si>
  <si>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</si>
  <si>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</si>
  <si>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</si>
  <si>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</si>
  <si>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</si>
  <si>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</si>
  <si>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</si>
  <si>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</si>
  <si>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</si>
  <si>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</si>
  <si>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</si>
  <si>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</si>
  <si>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</si>
  <si>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</si>
  <si>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</si>
  <si>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</si>
  <si>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</si>
  <si>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</si>
  <si>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</si>
  <si>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</si>
  <si>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</si>
  <si>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</si>
  <si>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</si>
  <si>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</si>
  <si>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</si>
  <si>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</si>
  <si>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</si>
  <si>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</si>
  <si>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</si>
  <si>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</si>
  <si>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</si>
  <si>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</si>
  <si>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</si>
  <si>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</si>
  <si>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</si>
  <si>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</si>
  <si>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</si>
  <si>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</si>
  <si>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</si>
  <si>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</si>
  <si>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</si>
  <si>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</si>
  <si>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</si>
  <si>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</si>
  <si>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</si>
  <si>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</si>
  <si>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</si>
  <si>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</si>
  <si>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</si>
  <si>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</si>
  <si>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</si>
  <si>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</si>
  <si>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</si>
  <si>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</si>
  <si>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</si>
  <si>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</si>
  <si>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</si>
  <si>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</si>
  <si>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</si>
  <si>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</si>
  <si>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</si>
  <si>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</si>
  <si>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</si>
  <si>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</si>
  <si>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</si>
  <si>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</si>
  <si>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</si>
  <si>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</si>
  <si>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</si>
  <si>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</si>
  <si>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</si>
  <si>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</si>
  <si>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</si>
  <si>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</si>
  <si>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</si>
  <si>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</si>
  <si>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</si>
  <si>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</si>
  <si>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</si>
  <si>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</si>
  <si>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</si>
  <si>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</si>
  <si>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</si>
  <si>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</si>
  <si>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</si>
  <si>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</si>
  <si>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</si>
  <si>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</si>
  <si>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</si>
  <si>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</si>
  <si>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</si>
  <si>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</si>
  <si>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</si>
  <si>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</si>
  <si>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</si>
  <si>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</si>
  <si>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</si>
  <si>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</si>
  <si>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</si>
  <si>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</si>
  <si>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</si>
  <si>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</si>
  <si>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</si>
  <si>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</si>
  <si>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</si>
  <si>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</si>
  <si>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</si>
  <si>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</si>
  <si>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</si>
  <si>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</si>
  <si>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</si>
  <si>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</si>
  <si>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</si>
  <si>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</si>
  <si>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</si>
  <si>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</si>
  <si>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</si>
  <si>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</si>
  <si>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</si>
  <si>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</si>
  <si>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</si>
  <si>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</si>
  <si>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</si>
  <si>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</si>
  <si>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</si>
  <si>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</si>
  <si>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</si>
  <si>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</si>
  <si>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</si>
  <si>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</si>
  <si>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</si>
  <si>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</si>
  <si>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</si>
  <si>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</si>
  <si>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</si>
  <si>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</si>
  <si>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</si>
  <si>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</si>
  <si>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</si>
  <si>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</si>
  <si>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</si>
  <si>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</si>
  <si>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</si>
  <si>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</si>
  <si>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</si>
  <si>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</si>
  <si>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</si>
  <si>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</si>
  <si>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</si>
  <si>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</si>
  <si>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</si>
  <si>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</si>
  <si>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</si>
  <si>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</si>
  <si>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</si>
  <si>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</si>
  <si>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</si>
  <si>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</si>
  <si>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</si>
  <si>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</si>
  <si>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</si>
  <si>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</si>
  <si>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</si>
  <si>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</si>
  <si>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</si>
  <si>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</si>
  <si>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</si>
  <si>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</si>
  <si>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</si>
  <si>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</si>
  <si>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</si>
  <si>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</si>
  <si>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</si>
  <si>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</si>
  <si>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</si>
  <si>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</si>
  <si>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</si>
  <si>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</si>
  <si>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</si>
  <si>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</si>
  <si>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</si>
  <si>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</si>
  <si>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</si>
  <si>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</si>
  <si>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</si>
  <si>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</si>
  <si>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</si>
  <si>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</si>
  <si>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</si>
  <si>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</si>
  <si>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</si>
  <si>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</si>
  <si>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</si>
  <si>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</si>
  <si>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</si>
  <si>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</si>
  <si>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</si>
  <si>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</si>
  <si>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</si>
  <si>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</si>
  <si>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</si>
  <si>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</si>
  <si>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</si>
  <si>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</si>
  <si>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</si>
  <si>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</si>
  <si>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</si>
  <si>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</si>
  <si>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</si>
  <si>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</si>
  <si>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</si>
  <si>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</si>
  <si>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</si>
  <si>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</si>
  <si>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</si>
  <si>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</si>
  <si>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</si>
  <si>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</si>
  <si>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</si>
  <si>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</si>
  <si>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</si>
  <si>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</si>
  <si>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</si>
  <si>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</si>
  <si>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</si>
  <si>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</si>
  <si>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</si>
  <si>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</si>
  <si>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</si>
  <si>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</si>
  <si>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</si>
  <si>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</si>
  <si>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</si>
  <si>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</si>
  <si>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</si>
  <si>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</si>
  <si>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</si>
  <si>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</si>
  <si>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</si>
  <si>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</si>
  <si>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</si>
  <si>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</si>
  <si>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</si>
  <si>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</si>
  <si>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</si>
  <si>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</si>
  <si>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</si>
  <si>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</si>
  <si>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</si>
  <si>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</si>
  <si>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</si>
  <si>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</si>
  <si>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</si>
  <si>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</si>
  <si>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</si>
  <si>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</si>
  <si>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</si>
  <si>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</si>
  <si>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</si>
  <si>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</si>
  <si>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</si>
  <si>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</si>
  <si>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</si>
  <si>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</si>
  <si>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</si>
  <si>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</si>
  <si>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</si>
  <si>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</si>
  <si>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</si>
  <si>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</si>
  <si>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</si>
  <si>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</si>
  <si>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</si>
  <si>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</si>
  <si>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</si>
  <si>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</si>
  <si>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</si>
  <si>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</si>
  <si>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</si>
  <si>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</si>
  <si>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</si>
  <si>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</si>
  <si>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</si>
  <si>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</si>
  <si>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</si>
  <si>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</si>
  <si>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</si>
  <si>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</si>
  <si>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</si>
  <si>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</si>
  <si>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</si>
  <si>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</si>
  <si>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</si>
  <si>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</si>
  <si>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</si>
  <si>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</si>
  <si>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</si>
  <si>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</si>
  <si>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</si>
  <si>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</si>
  <si>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</si>
  <si>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</si>
  <si>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</si>
  <si>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</si>
  <si>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</si>
  <si>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</si>
  <si>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</si>
  <si>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</si>
  <si>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</si>
  <si>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</si>
  <si>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</si>
  <si>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</si>
  <si>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</si>
  <si>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</si>
  <si>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</si>
  <si>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</si>
  <si>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</si>
  <si>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</si>
  <si>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</si>
  <si>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</si>
  <si>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</si>
  <si>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</si>
  <si>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</si>
  <si>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</si>
  <si>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</si>
  <si>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</si>
  <si>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</si>
  <si>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</si>
  <si>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</si>
  <si>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</si>
  <si>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</si>
  <si>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</si>
  <si>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</si>
  <si>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</si>
  <si>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</si>
  <si>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</si>
  <si>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</si>
  <si>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</si>
  <si>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</si>
  <si>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</si>
  <si>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</si>
  <si>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</si>
  <si>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</si>
  <si>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</si>
  <si>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</si>
  <si>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</si>
  <si>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</si>
  <si>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</si>
  <si>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</si>
  <si>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</si>
  <si>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</si>
  <si>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</si>
  <si>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</si>
  <si>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</si>
  <si>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</si>
  <si>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</si>
  <si>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</si>
  <si>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</si>
  <si>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</si>
  <si>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</si>
  <si>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</si>
  <si>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</si>
  <si>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</si>
  <si>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</si>
  <si>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</si>
  <si>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</si>
  <si>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</si>
  <si>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</si>
  <si>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</si>
  <si>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</si>
  <si>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</si>
  <si>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</si>
  <si>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</si>
  <si>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</si>
  <si>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</si>
  <si>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</si>
  <si>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</si>
  <si>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</si>
  <si>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</si>
  <si>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</si>
  <si>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</si>
  <si>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</si>
  <si>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</si>
  <si>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</si>
  <si>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</si>
  <si>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</si>
  <si>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</si>
  <si>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</si>
  <si>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</si>
  <si>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</si>
  <si>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</si>
  <si>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</si>
  <si>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</si>
  <si>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</si>
  <si>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</si>
  <si>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</si>
  <si>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</si>
  <si>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</si>
  <si>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</si>
  <si>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</si>
  <si>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</si>
  <si>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</si>
  <si>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</si>
  <si>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</si>
  <si>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</si>
  <si>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</si>
  <si>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</si>
  <si>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</si>
  <si>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</si>
  <si>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</si>
  <si>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</si>
  <si>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</si>
  <si>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</si>
  <si>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</si>
  <si>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</si>
  <si>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</si>
  <si>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</si>
  <si>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</si>
  <si>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</si>
  <si>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</si>
  <si>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</si>
  <si>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</si>
  <si>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</si>
  <si>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</si>
  <si>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</si>
  <si>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</si>
  <si>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</si>
  <si>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</si>
  <si>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</si>
  <si>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</si>
  <si>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</si>
  <si>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</si>
  <si>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</si>
  <si>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</si>
  <si>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</si>
  <si>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</si>
  <si>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</si>
  <si>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</si>
  <si>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</si>
  <si>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</si>
  <si>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</si>
  <si>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</si>
  <si>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</si>
  <si>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</si>
  <si>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</si>
  <si>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</si>
  <si>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</si>
  <si>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</si>
  <si>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</si>
  <si>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</si>
  <si>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</si>
  <si>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</si>
  <si>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</si>
  <si>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</si>
  <si>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</si>
  <si>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</si>
  <si>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</si>
  <si>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</si>
  <si>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</si>
  <si>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</si>
  <si>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</si>
  <si>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</si>
  <si>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</si>
  <si>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</si>
  <si>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</si>
  <si>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</si>
  <si>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</si>
  <si>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</si>
  <si>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</si>
  <si>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</si>
  <si>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</si>
  <si>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</si>
  <si>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</si>
  <si>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</si>
  <si>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</si>
  <si>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</si>
  <si>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</si>
  <si>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</si>
  <si>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</si>
  <si>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</si>
  <si>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</si>
  <si>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</si>
  <si>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</si>
  <si>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</si>
  <si>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</si>
  <si>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</si>
  <si>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</si>
  <si>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</si>
  <si>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</si>
  <si>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</si>
  <si>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</si>
  <si>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</si>
  <si>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</si>
  <si>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</si>
  <si>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</si>
  <si>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</si>
  <si>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</si>
  <si>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</si>
  <si>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</si>
  <si>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</si>
  <si>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</si>
  <si>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</si>
  <si>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</si>
  <si>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</si>
  <si>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</si>
  <si>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</si>
  <si>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</si>
  <si>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</si>
  <si>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</si>
  <si>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</si>
  <si>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</si>
  <si>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</si>
  <si>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</si>
  <si>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</si>
  <si>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</si>
  <si>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</si>
  <si>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</si>
  <si>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</si>
  <si>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</si>
  <si>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</si>
  <si>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</si>
  <si>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</si>
  <si>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</si>
  <si>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</si>
  <si>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</si>
  <si>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</si>
  <si>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</si>
  <si>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</si>
  <si>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</si>
  <si>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</si>
  <si>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</si>
  <si>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</si>
  <si>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</si>
  <si>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</si>
  <si>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</si>
  <si>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</si>
  <si>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</si>
  <si>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</si>
  <si>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</si>
  <si>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</si>
  <si>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</si>
  <si>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</si>
  <si>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</si>
  <si>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</si>
  <si>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</si>
  <si>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</si>
  <si>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</si>
  <si>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</si>
  <si>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</si>
  <si>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</si>
  <si>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</si>
  <si>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</si>
  <si>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</si>
  <si>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</si>
  <si>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</si>
  <si>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</si>
  <si>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</si>
  <si>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</si>
  <si>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</si>
  <si>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</si>
  <si>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</si>
  <si>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</si>
  <si>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</si>
  <si>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</si>
  <si>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</si>
  <si>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</si>
  <si>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</si>
  <si>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</si>
  <si>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</si>
  <si>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</si>
  <si>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</si>
  <si>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</si>
  <si>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</si>
  <si>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</si>
  <si>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</si>
  <si>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</si>
  <si>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</si>
  <si>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</si>
  <si>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</si>
  <si>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</si>
  <si>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</si>
  <si>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</si>
  <si>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</si>
  <si>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</si>
  <si>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</si>
  <si>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</si>
  <si>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</si>
  <si>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</si>
  <si>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</si>
  <si>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</si>
  <si>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</si>
  <si>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</si>
  <si>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</si>
  <si>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</si>
  <si>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</si>
  <si>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</si>
  <si>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</si>
  <si>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</si>
  <si>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</si>
  <si>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</si>
  <si>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</si>
  <si>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</si>
  <si>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</si>
  <si>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</si>
  <si>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</si>
  <si>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</si>
  <si>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</si>
  <si>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</si>
  <si>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</si>
  <si>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</si>
  <si>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</si>
  <si>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</si>
  <si>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</si>
  <si>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</si>
  <si>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</si>
  <si>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</si>
  <si>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</si>
  <si>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</si>
  <si>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</si>
  <si>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</si>
  <si>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</si>
  <si>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</si>
  <si>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</si>
  <si>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</si>
  <si>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</si>
  <si>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</si>
  <si>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</si>
  <si>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</si>
  <si>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</si>
  <si>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</si>
  <si>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</si>
  <si>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</si>
  <si>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</si>
  <si>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</si>
  <si>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</si>
  <si>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</si>
  <si>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</si>
  <si>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</si>
  <si>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</si>
  <si>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</si>
  <si>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</si>
  <si>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</si>
  <si>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</si>
  <si>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</si>
  <si>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</si>
  <si>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</si>
  <si>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</si>
  <si>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</si>
  <si>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</si>
  <si>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</si>
  <si>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</si>
  <si>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</si>
  <si>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</si>
  <si>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</si>
  <si>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</si>
  <si>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</si>
  <si>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</si>
  <si>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</si>
  <si>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</si>
  <si>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</si>
  <si>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</si>
  <si>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</si>
  <si>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</si>
  <si>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</si>
  <si>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</si>
  <si>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</si>
  <si>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</si>
  <si>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</si>
  <si>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</si>
  <si>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</si>
  <si>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</si>
  <si>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</si>
  <si>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</si>
  <si>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</si>
  <si>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</si>
  <si>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</si>
  <si>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</si>
  <si>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</si>
  <si>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</si>
  <si>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</si>
  <si>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</si>
  <si>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</si>
  <si>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</si>
  <si>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</si>
  <si>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</si>
  <si>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</si>
  <si>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</si>
  <si>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</si>
  <si>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</si>
  <si>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</si>
  <si>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</si>
  <si>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</si>
  <si>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</si>
  <si>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</si>
  <si>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</si>
  <si>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</si>
  <si>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</si>
  <si>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</si>
  <si>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</si>
  <si>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</si>
  <si>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</si>
  <si>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</si>
  <si>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</si>
  <si>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</si>
  <si>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</si>
  <si>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</si>
  <si>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</si>
  <si>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</si>
  <si>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</si>
  <si>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</si>
  <si>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</si>
  <si>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</si>
  <si>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</si>
  <si>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</si>
  <si>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</si>
  <si>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</si>
  <si>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</si>
  <si>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</si>
  <si>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</si>
  <si>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</si>
  <si>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</si>
  <si>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</si>
  <si>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</si>
  <si>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</si>
  <si>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</si>
  <si>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</si>
  <si>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</si>
  <si>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</si>
  <si>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</si>
  <si>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</si>
  <si>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</si>
  <si>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</si>
  <si>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</si>
  <si>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</si>
  <si>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</si>
  <si>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</si>
  <si>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</si>
  <si>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</si>
  <si>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</si>
  <si>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</si>
  <si>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</si>
  <si>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</si>
  <si>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</si>
  <si>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</si>
  <si>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</si>
  <si>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</si>
  <si>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</si>
  <si>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</si>
  <si>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</si>
  <si>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</si>
  <si>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</si>
  <si>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</si>
  <si>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</si>
  <si>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</si>
  <si>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</si>
  <si>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</si>
  <si>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</si>
  <si>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</si>
  <si>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</si>
  <si>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</si>
  <si>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</si>
  <si>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</si>
  <si>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</si>
  <si>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</si>
  <si>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</si>
  <si>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</si>
  <si>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</si>
  <si>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</si>
  <si>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</si>
  <si>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</si>
  <si>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</si>
  <si>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</si>
  <si>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</si>
  <si>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</si>
  <si>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</si>
  <si>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</si>
  <si>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</si>
  <si>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</si>
  <si>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</si>
  <si>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</si>
  <si>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</si>
  <si>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</si>
  <si>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</si>
  <si>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</si>
  <si>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</si>
  <si>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</si>
  <si>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</si>
  <si>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</si>
  <si>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</si>
  <si>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</si>
  <si>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</si>
  <si>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</si>
  <si>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</si>
  <si>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</si>
  <si>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</si>
  <si>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</si>
  <si>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</si>
  <si>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</si>
  <si>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</si>
  <si>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</si>
  <si>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</si>
  <si>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</si>
  <si>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</si>
  <si>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</si>
  <si>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</si>
  <si>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</si>
  <si>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</si>
  <si>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</si>
  <si>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</si>
  <si>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</si>
  <si>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</si>
  <si>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</si>
  <si>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</si>
  <si>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</si>
  <si>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</si>
  <si>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</si>
  <si>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</si>
  <si>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</si>
  <si>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</si>
  <si>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</si>
  <si>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</si>
  <si>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</si>
  <si>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</si>
  <si>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</si>
  <si>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</si>
  <si>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</si>
  <si>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</si>
  <si>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</si>
  <si>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</si>
  <si>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</si>
  <si>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</si>
  <si>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</si>
  <si>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</si>
  <si>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</si>
  <si>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</si>
  <si>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</si>
  <si>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</si>
  <si>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</si>
  <si>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</si>
  <si>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</si>
  <si>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</si>
  <si>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</si>
  <si>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</si>
  <si>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</si>
  <si>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</si>
  <si>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</si>
  <si>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</si>
  <si>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</si>
  <si>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</si>
  <si>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</si>
  <si>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</si>
  <si>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</si>
  <si>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</si>
  <si>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</si>
  <si>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</si>
  <si>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</si>
  <si>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</si>
  <si>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</si>
  <si>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</si>
  <si>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</si>
  <si>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</si>
  <si>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</si>
  <si>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</si>
  <si>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</si>
  <si>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</si>
  <si>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</si>
  <si>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</si>
  <si>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</si>
  <si>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</si>
  <si>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</si>
  <si>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</si>
  <si>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</si>
  <si>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</si>
  <si>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</si>
  <si>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</si>
  <si>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</si>
  <si>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</si>
  <si>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</si>
  <si>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</si>
  <si>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</si>
  <si>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</si>
  <si>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</si>
  <si>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</si>
  <si>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</si>
  <si>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</si>
  <si>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</si>
  <si>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</si>
  <si>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</si>
  <si>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</si>
  <si>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</si>
  <si>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</si>
  <si>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</si>
  <si>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</si>
  <si>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</si>
  <si>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</si>
  <si>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</si>
  <si>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</si>
  <si>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</si>
  <si>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</si>
  <si>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</si>
  <si>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</si>
  <si>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</si>
  <si>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</si>
  <si>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</si>
  <si>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</si>
  <si>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</si>
  <si>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</si>
  <si>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</si>
  <si>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</si>
  <si>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</si>
  <si>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</si>
  <si>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</si>
  <si>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</si>
  <si>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</si>
  <si>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</si>
  <si>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</si>
  <si>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</si>
  <si>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</si>
  <si>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</si>
  <si>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</si>
  <si>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</si>
  <si>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</si>
  <si>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</si>
  <si>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</si>
  <si>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</si>
  <si>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</si>
  <si>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</si>
  <si>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</si>
  <si>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</si>
  <si>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</si>
  <si>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</si>
  <si>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</si>
  <si>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</si>
  <si>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</si>
  <si>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</si>
  <si>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</si>
  <si>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</si>
  <si>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</si>
  <si>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</si>
  <si>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</si>
  <si>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</si>
  <si>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</si>
  <si>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</si>
  <si>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</si>
  <si>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</si>
  <si>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</si>
  <si>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</si>
  <si>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</si>
  <si>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</si>
  <si>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</si>
  <si>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</si>
  <si>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</si>
  <si>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</si>
  <si>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</si>
  <si>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</si>
  <si>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</si>
  <si>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</si>
  <si>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</si>
  <si>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</si>
  <si>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</si>
  <si>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</si>
  <si>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</si>
  <si>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</si>
  <si>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</si>
  <si>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</si>
  <si>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</si>
  <si>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</si>
  <si>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</si>
  <si>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</si>
  <si>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</si>
  <si>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</si>
  <si>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</si>
  <si>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</si>
  <si>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</si>
  <si>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</si>
  <si>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</si>
  <si>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</si>
  <si>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</si>
  <si>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</si>
  <si>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</si>
  <si>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</si>
  <si>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</si>
  <si>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</si>
  <si>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</si>
  <si>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</si>
  <si>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</si>
  <si>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</si>
  <si>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</si>
  <si>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</si>
  <si>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</si>
  <si>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</si>
  <si>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</si>
  <si>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</si>
  <si>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</si>
  <si>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</si>
  <si>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</si>
  <si>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</si>
  <si>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</si>
  <si>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</si>
  <si>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</si>
  <si>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</si>
  <si>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</si>
  <si>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</si>
  <si>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</si>
  <si>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</si>
  <si>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</si>
  <si>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</si>
  <si>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</si>
  <si>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</si>
  <si>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</si>
  <si>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</si>
  <si>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</si>
  <si>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</si>
  <si>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</si>
  <si>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</si>
  <si>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</si>
  <si>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</si>
  <si>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</si>
  <si>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</si>
  <si>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</si>
  <si>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</si>
  <si>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</si>
  <si>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</si>
  <si>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</si>
  <si>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</si>
  <si>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</si>
  <si>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</si>
  <si>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</si>
  <si>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</si>
  <si>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</si>
  <si>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</si>
  <si>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</si>
  <si>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</si>
  <si>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</si>
  <si>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</si>
  <si>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</si>
  <si>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</si>
  <si>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</si>
  <si>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</si>
  <si>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</si>
  <si>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</si>
  <si>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</si>
  <si>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</si>
  <si>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</si>
  <si>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</si>
  <si>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</si>
  <si>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</si>
  <si>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</si>
  <si>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</si>
  <si>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</si>
  <si>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</si>
  <si>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</si>
  <si>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</si>
  <si>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</si>
  <si>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</si>
  <si>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</si>
  <si>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</si>
  <si>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</si>
  <si>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</si>
  <si>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</si>
  <si>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</si>
  <si>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</si>
  <si>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</si>
  <si>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</si>
  <si>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</si>
  <si>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</si>
  <si>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</si>
  <si>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</si>
  <si>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</si>
  <si>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</si>
  <si>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</si>
  <si>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</si>
  <si>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</si>
  <si>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</si>
  <si>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</si>
  <si>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</si>
  <si>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</si>
  <si>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</si>
  <si>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</si>
  <si>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</si>
  <si>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</si>
  <si>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</si>
  <si>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</si>
  <si>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</si>
  <si>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</si>
  <si>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</si>
  <si>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</si>
  <si>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</si>
  <si>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</si>
  <si>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</si>
  <si>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</si>
  <si>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</si>
  <si>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</si>
  <si>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</si>
  <si>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</si>
  <si>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</si>
  <si>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</si>
  <si>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</si>
  <si>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</si>
  <si>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</si>
  <si>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</si>
  <si>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</si>
  <si>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</si>
  <si>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</si>
  <si>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</si>
  <si>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</si>
  <si>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</si>
  <si>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</si>
  <si>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</si>
  <si>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</si>
  <si>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</si>
  <si>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</si>
  <si>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</si>
  <si>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</si>
  <si>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</si>
  <si>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</si>
  <si>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</si>
  <si>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</si>
  <si>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</si>
  <si>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</si>
  <si>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</si>
  <si>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</si>
  <si>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</si>
  <si>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</si>
  <si>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</si>
  <si>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</si>
  <si>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</si>
  <si>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</si>
  <si>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</si>
  <si>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</si>
  <si>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</si>
  <si>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</si>
  <si>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</si>
  <si>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</si>
  <si>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</si>
  <si>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</si>
  <si>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</si>
  <si>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</si>
  <si>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</si>
  <si>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</si>
  <si>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</si>
  <si>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</si>
  <si>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</si>
  <si>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</si>
  <si>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</si>
  <si>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</si>
  <si>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</si>
  <si>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</si>
  <si>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</si>
  <si>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</si>
  <si>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</si>
  <si>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</si>
  <si>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</si>
  <si>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</si>
  <si>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</si>
  <si>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</si>
  <si>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</si>
  <si>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</si>
  <si>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</si>
  <si>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</si>
  <si>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</si>
  <si>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</si>
  <si>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</si>
  <si>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</si>
  <si>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</si>
  <si>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</si>
  <si>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</si>
  <si>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</si>
  <si>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</si>
  <si>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</si>
  <si>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</si>
  <si>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</si>
  <si>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</si>
  <si>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</si>
  <si>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</si>
  <si>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</si>
  <si>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</si>
  <si>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</si>
  <si>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</si>
  <si>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</si>
  <si>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</si>
  <si>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</si>
  <si>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</si>
  <si>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</si>
  <si>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</si>
  <si>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</si>
  <si>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</si>
  <si>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</si>
  <si>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</si>
  <si>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</si>
  <si>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</si>
  <si>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</si>
  <si>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</si>
  <si>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</si>
  <si>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</si>
  <si>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</si>
  <si>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</si>
  <si>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</si>
  <si>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</si>
  <si>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</si>
  <si>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</si>
  <si>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</si>
  <si>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</si>
  <si>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</si>
  <si>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</si>
  <si>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</si>
  <si>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</si>
  <si>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</si>
  <si>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</si>
  <si>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</si>
  <si>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</si>
  <si>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</si>
  <si>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</si>
  <si>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</si>
  <si>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</si>
  <si>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</si>
  <si>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</si>
  <si>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</si>
  <si>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</si>
  <si>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</si>
  <si>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</si>
  <si>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</si>
  <si>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</si>
  <si>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</si>
  <si>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</si>
  <si>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</si>
  <si>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</si>
  <si>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</si>
  <si>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</si>
  <si>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</si>
  <si>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</si>
  <si>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</si>
  <si>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</si>
  <si>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</si>
  <si>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</si>
  <si>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</si>
  <si>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</si>
  <si>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</si>
  <si>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</si>
  <si>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</si>
  <si>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</si>
  <si>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</si>
  <si>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</si>
  <si>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</si>
  <si>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</si>
  <si>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</si>
  <si>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</si>
  <si>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</si>
  <si>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</si>
  <si>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</si>
  <si>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</si>
  <si>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</si>
  <si>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</si>
  <si>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</si>
  <si>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</si>
  <si>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</si>
  <si>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</si>
  <si>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</si>
  <si>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</si>
  <si>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</si>
  <si>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</si>
  <si>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</si>
  <si>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</si>
  <si>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</si>
  <si>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</si>
  <si>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</si>
  <si>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</si>
  <si>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</si>
  <si>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</si>
  <si>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</si>
  <si>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</si>
  <si>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</si>
  <si>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</si>
  <si>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</si>
  <si>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</si>
  <si>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</si>
  <si>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</si>
  <si>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</si>
  <si>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</si>
  <si>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</si>
  <si>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</si>
  <si>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</si>
  <si>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</si>
  <si>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</si>
  <si>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</si>
  <si>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</si>
  <si>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</si>
  <si>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</si>
  <si>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</si>
  <si>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</si>
  <si>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</si>
  <si>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</si>
  <si>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</si>
  <si>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</si>
  <si>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</si>
  <si>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</si>
  <si>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</si>
  <si>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</si>
  <si>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</si>
  <si>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</si>
  <si>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</si>
  <si>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</si>
  <si>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</si>
  <si>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</si>
  <si>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</si>
  <si>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</si>
  <si>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</si>
  <si>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</si>
  <si>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</si>
  <si>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</si>
  <si>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</si>
  <si>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</si>
  <si>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</si>
  <si>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</si>
  <si>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</si>
  <si>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</si>
  <si>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</si>
  <si>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</si>
  <si>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</si>
  <si>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</si>
  <si>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</si>
  <si>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</si>
  <si>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</si>
  <si>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</si>
  <si>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</si>
  <si>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</si>
  <si>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</si>
  <si>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</si>
  <si>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</si>
  <si>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</si>
  <si>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</si>
  <si>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</si>
  <si>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</si>
  <si>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</si>
  <si>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</si>
  <si>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</si>
  <si>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</si>
  <si>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</si>
  <si>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</si>
  <si>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</si>
  <si>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</si>
  <si>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</si>
  <si>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</si>
  <si>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</si>
  <si>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</si>
  <si>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</si>
  <si>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</si>
  <si>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</si>
  <si>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</si>
  <si>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</si>
  <si>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</si>
  <si>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</si>
  <si>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</si>
  <si>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</si>
  <si>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</si>
  <si>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</si>
  <si>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</si>
  <si>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</si>
  <si>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</si>
  <si>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</si>
  <si>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</si>
  <si>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</si>
  <si>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</si>
  <si>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</si>
  <si>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</si>
  <si>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</si>
  <si>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</si>
  <si>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</si>
  <si>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</si>
  <si>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</si>
  <si>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</si>
  <si>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</si>
  <si>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</si>
  <si>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</si>
  <si>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</si>
  <si>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</si>
  <si>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</si>
  <si>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</si>
  <si>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</si>
  <si>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</si>
  <si>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</si>
  <si>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</si>
  <si>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</si>
  <si>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</si>
  <si>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</si>
  <si>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</si>
  <si>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</si>
  <si>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</si>
  <si>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</si>
  <si>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</si>
  <si>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</si>
  <si>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</si>
  <si>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</si>
  <si>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</si>
  <si>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</si>
  <si>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</si>
  <si>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</si>
  <si>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</si>
  <si>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</si>
  <si>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</si>
  <si>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</si>
  <si>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</si>
  <si>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</si>
  <si>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</si>
  <si>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</si>
  <si>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</si>
  <si>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</si>
  <si>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</si>
  <si>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</si>
  <si>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</si>
  <si>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</si>
  <si>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</si>
  <si>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</si>
  <si>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</si>
  <si>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</si>
  <si>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</si>
  <si>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</si>
  <si>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</si>
  <si>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</si>
  <si>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</si>
  <si>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</si>
  <si>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</si>
  <si>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</si>
  <si>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</si>
  <si>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</si>
  <si>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</si>
  <si>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</si>
  <si>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</si>
  <si>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</si>
  <si>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</si>
  <si>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</si>
  <si>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</si>
  <si>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</si>
  <si>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</si>
  <si>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</si>
  <si>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</si>
  <si>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</si>
  <si>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</si>
  <si>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</si>
  <si>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</si>
  <si>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</si>
  <si>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</si>
  <si>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</si>
  <si>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</si>
  <si>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</si>
  <si>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</si>
  <si>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</si>
  <si>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</si>
  <si>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</si>
  <si>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</si>
  <si>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</si>
  <si>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</si>
  <si>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</si>
  <si>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</si>
  <si>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</si>
  <si>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</si>
  <si>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</si>
  <si>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</si>
  <si>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</si>
  <si>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</si>
  <si>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</si>
  <si>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</si>
  <si>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</si>
  <si>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</si>
  <si>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</si>
  <si>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</si>
  <si>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</si>
  <si>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</si>
  <si>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</si>
  <si>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</si>
  <si>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</si>
  <si>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</si>
  <si>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</si>
  <si>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</si>
  <si>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</si>
  <si>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</si>
  <si>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</si>
  <si>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</si>
  <si>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</si>
  <si>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</si>
  <si>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</si>
  <si>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</si>
  <si>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</si>
  <si>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</si>
  <si>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</si>
  <si>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</si>
  <si>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</si>
  <si>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</si>
  <si>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</si>
  <si>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</si>
  <si>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</si>
  <si>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</si>
  <si>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</si>
  <si>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</si>
  <si>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</si>
  <si>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</si>
  <si>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</si>
  <si>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</si>
  <si>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</si>
  <si>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</si>
  <si>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</si>
  <si>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</si>
  <si>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</si>
  <si>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</si>
  <si>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</si>
  <si>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</si>
  <si>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</si>
  <si>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</si>
  <si>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</si>
  <si>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</si>
  <si>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</si>
  <si>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</si>
  <si>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</si>
  <si>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</si>
  <si>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</si>
  <si>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</si>
  <si>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</si>
  <si>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</si>
  <si>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</si>
  <si>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</si>
  <si>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</si>
  <si>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</si>
  <si>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</si>
  <si>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</si>
  <si>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</si>
  <si>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</si>
  <si>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</si>
  <si>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</si>
  <si>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</si>
  <si>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</si>
  <si>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</si>
  <si>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</si>
  <si>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</si>
  <si>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</si>
  <si>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</si>
  <si>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</si>
  <si>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</si>
  <si>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</si>
  <si>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</si>
  <si>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</si>
  <si>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</si>
  <si>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</si>
  <si>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</si>
  <si>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</si>
  <si>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</si>
  <si>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</si>
  <si>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</si>
  <si>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</si>
  <si>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</si>
  <si>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</si>
  <si>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</si>
  <si>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</si>
  <si>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</si>
  <si>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</si>
  <si>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</si>
  <si>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</si>
  <si>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</si>
  <si>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</si>
  <si>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</si>
  <si>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</si>
  <si>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</si>
  <si>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</si>
  <si>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</si>
  <si>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</si>
  <si>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</si>
  <si>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</si>
  <si>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</si>
  <si>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</si>
  <si>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</si>
  <si>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</si>
  <si>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</si>
  <si>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</si>
  <si>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</si>
  <si>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</si>
  <si>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</si>
  <si>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</si>
  <si>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</si>
  <si>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</si>
  <si>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</si>
  <si>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</si>
  <si>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</si>
  <si>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</si>
  <si>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</si>
  <si>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</si>
  <si>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</si>
  <si>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</si>
  <si>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</si>
  <si>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</si>
  <si>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</si>
  <si>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</si>
  <si>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</si>
  <si>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</si>
  <si>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</si>
  <si>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</si>
  <si>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</si>
  <si>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</si>
  <si>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</si>
  <si>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</si>
  <si>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</si>
  <si>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</si>
  <si>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</si>
  <si>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</si>
  <si>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</si>
  <si>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</si>
  <si>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</si>
  <si>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</si>
  <si>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</si>
  <si>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</si>
  <si>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</si>
  <si>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</si>
  <si>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</si>
  <si>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</si>
  <si>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</si>
  <si>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</si>
  <si>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</si>
  <si>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</si>
  <si>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</si>
  <si>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</si>
  <si>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</si>
  <si>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</si>
  <si>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</si>
  <si>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</si>
  <si>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</si>
  <si>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</si>
  <si>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</si>
  <si>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</si>
  <si>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</si>
  <si>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</si>
  <si>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</si>
  <si>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</si>
  <si>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</si>
  <si>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</si>
  <si>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</si>
  <si>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</si>
  <si>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</si>
  <si>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</si>
  <si>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</si>
  <si>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</si>
  <si>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</si>
  <si>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</si>
  <si>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</si>
  <si>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</si>
  <si>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</si>
  <si>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</si>
  <si>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</si>
  <si>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</si>
  <si>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</si>
  <si>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</si>
  <si>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</si>
  <si>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</si>
  <si>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</si>
  <si>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</si>
  <si>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</si>
  <si>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</si>
  <si>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</si>
  <si>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</si>
  <si>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</si>
  <si>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</si>
  <si>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</si>
  <si>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</si>
  <si>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</si>
  <si>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</si>
  <si>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</si>
  <si>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</si>
  <si>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</si>
  <si>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</si>
  <si>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</si>
  <si>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</si>
  <si>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</si>
  <si>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</si>
  <si>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</si>
  <si>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</si>
  <si>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</si>
  <si>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</si>
  <si>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</si>
  <si>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</si>
  <si>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</si>
  <si>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</si>
  <si>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</si>
  <si>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</si>
  <si>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</si>
  <si>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</si>
  <si>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</si>
  <si>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</si>
  <si>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</si>
  <si>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</si>
  <si>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</si>
  <si>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</si>
  <si>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</si>
  <si>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</si>
  <si>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</si>
  <si>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</si>
  <si>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</si>
  <si>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</si>
  <si>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</si>
  <si>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</si>
  <si>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</si>
  <si>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</si>
  <si>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</si>
  <si>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</si>
  <si>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</si>
  <si>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</si>
  <si>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</si>
  <si>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</si>
  <si>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</si>
  <si>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</si>
  <si>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</si>
  <si>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</si>
  <si>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</si>
  <si>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</si>
  <si>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</si>
  <si>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</si>
  <si>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</si>
  <si>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</si>
  <si>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</si>
  <si>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</si>
  <si>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</si>
  <si>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</si>
  <si>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</si>
  <si>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</si>
  <si>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</si>
  <si>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</si>
  <si>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</si>
  <si>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</si>
  <si>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</si>
  <si>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</si>
  <si>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</si>
  <si>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</si>
  <si>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</si>
  <si>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</si>
  <si>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</si>
  <si>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</si>
  <si>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</si>
  <si>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</si>
  <si>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</si>
  <si>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</si>
  <si>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</si>
  <si>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</si>
  <si>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</si>
  <si>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</si>
  <si>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</si>
  <si>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</si>
  <si>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</si>
  <si>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</si>
  <si>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</si>
  <si>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</si>
  <si>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</si>
  <si>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</si>
  <si>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</si>
  <si>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</si>
  <si>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</si>
  <si>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</si>
  <si>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</si>
  <si>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</si>
  <si>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</si>
  <si>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</si>
  <si>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</si>
  <si>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</si>
  <si>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</si>
  <si>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</si>
  <si>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</si>
  <si>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</si>
  <si>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</si>
  <si>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</si>
  <si>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</si>
  <si>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</si>
  <si>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</si>
  <si>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</si>
  <si>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</si>
  <si>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</si>
  <si>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</si>
  <si>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</si>
  <si>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</si>
  <si>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</si>
  <si>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</si>
  <si>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</si>
  <si>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</si>
  <si>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</si>
  <si>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</si>
  <si>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</si>
  <si>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</si>
  <si>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</si>
  <si>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</si>
  <si>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</si>
  <si>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</si>
  <si>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</si>
  <si>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</si>
  <si>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</si>
  <si>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</si>
  <si>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</si>
  <si>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</si>
  <si>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</si>
  <si>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</si>
  <si>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</si>
  <si>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</si>
  <si>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</si>
  <si>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</si>
  <si>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</si>
  <si>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</si>
  <si>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</si>
  <si>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</si>
  <si>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</si>
  <si>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</si>
  <si>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</si>
  <si>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</si>
  <si>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</si>
  <si>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</si>
  <si>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</si>
  <si>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</si>
  <si>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</si>
  <si>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</si>
  <si>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</si>
  <si>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</si>
  <si>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</si>
  <si>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</si>
  <si>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</si>
  <si>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</si>
  <si>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</si>
  <si>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</si>
  <si>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</si>
  <si>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</si>
  <si>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</si>
  <si>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</si>
  <si>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</si>
  <si>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</si>
  <si>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</si>
  <si>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</si>
  <si>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</si>
  <si>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</si>
  <si>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</si>
  <si>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</si>
  <si>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</si>
  <si>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</si>
  <si>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</si>
  <si>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</si>
  <si>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</si>
  <si>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</si>
  <si>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</si>
  <si>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</si>
  <si>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</si>
  <si>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</si>
  <si>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</si>
  <si>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</si>
  <si>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</si>
  <si>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</si>
  <si>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</si>
  <si>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</si>
  <si>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</si>
  <si>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</si>
  <si>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</si>
  <si>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</si>
  <si>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</si>
  <si>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</si>
  <si>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</si>
  <si>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</si>
  <si>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</si>
  <si>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</si>
  <si>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</si>
  <si>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</si>
  <si>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</si>
  <si>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</si>
  <si>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</si>
  <si>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</si>
  <si>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</si>
  <si>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</si>
  <si>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</si>
  <si>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</si>
  <si>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</si>
  <si>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</si>
  <si>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</si>
  <si>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</si>
  <si>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</si>
  <si>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</si>
  <si>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</si>
  <si>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</si>
  <si>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</si>
  <si>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</si>
  <si>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</si>
  <si>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</si>
  <si>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</si>
  <si>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</si>
  <si>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</si>
  <si>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</si>
  <si>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</si>
  <si>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</si>
  <si>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</si>
  <si>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</si>
  <si>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</si>
  <si>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</si>
  <si>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</si>
  <si>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</si>
  <si>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</si>
  <si>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</si>
  <si>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</si>
  <si>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</si>
  <si>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</si>
  <si>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</si>
  <si>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</si>
  <si>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</si>
  <si>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</si>
  <si>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</si>
  <si>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</si>
  <si>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</si>
  <si>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</si>
  <si>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</si>
  <si>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</si>
  <si>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</si>
  <si>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</si>
  <si>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</si>
  <si>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</si>
  <si>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</si>
  <si>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</si>
  <si>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</si>
  <si>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</si>
  <si>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</si>
  <si>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</si>
  <si>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</si>
  <si>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</si>
  <si>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</si>
  <si>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</si>
  <si>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</si>
  <si>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</si>
  <si>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</si>
  <si>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</si>
  <si>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</si>
  <si>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</si>
  <si>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</si>
  <si>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</si>
  <si>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</si>
  <si>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</si>
  <si>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</si>
  <si>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</si>
  <si>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</si>
  <si>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</si>
  <si>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</si>
  <si>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</si>
  <si>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</si>
  <si>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</si>
  <si>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</si>
  <si>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</si>
  <si>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</si>
  <si>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</si>
  <si>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</si>
  <si>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</si>
  <si>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</si>
  <si>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</si>
  <si>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</si>
  <si>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</si>
  <si>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</si>
  <si>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</si>
  <si>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</si>
  <si>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</si>
  <si>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</si>
  <si>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</si>
  <si>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</si>
  <si>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</si>
  <si>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</si>
  <si>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</si>
  <si>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</si>
  <si>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</si>
  <si>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</si>
  <si>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</si>
  <si>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</si>
  <si>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</si>
  <si>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</si>
  <si>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</si>
  <si>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</si>
  <si>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</si>
  <si>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</si>
  <si>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</si>
  <si>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</si>
  <si>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</si>
  <si>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</si>
  <si>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</si>
  <si>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</si>
  <si>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</si>
  <si>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</si>
  <si>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</si>
  <si>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</si>
  <si>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</si>
  <si>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</si>
  <si>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</si>
  <si>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</si>
  <si>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</si>
  <si>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</si>
  <si>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</si>
  <si>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</si>
  <si>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</si>
  <si>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</si>
  <si>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</si>
  <si>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</si>
  <si>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</si>
  <si>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</si>
  <si>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</si>
  <si>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</si>
  <si>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</si>
  <si>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</si>
  <si>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</si>
  <si>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</si>
  <si>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</si>
  <si>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</si>
  <si>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</si>
  <si>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</si>
  <si>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</si>
  <si>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</si>
  <si>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</si>
  <si>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</si>
  <si>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</si>
  <si>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</si>
  <si>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</si>
  <si>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</si>
  <si>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</si>
  <si>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</si>
  <si>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</si>
  <si>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</si>
  <si>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</si>
  <si>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</si>
  <si>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</si>
  <si>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</si>
  <si>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</si>
  <si>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</si>
  <si>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</si>
  <si>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</si>
  <si>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</si>
  <si>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</si>
  <si>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</si>
  <si>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</si>
  <si>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</si>
  <si>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</si>
  <si>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</si>
  <si>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</si>
  <si>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</si>
  <si>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</si>
  <si>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</si>
  <si>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</si>
  <si>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</si>
  <si>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</si>
  <si>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</si>
  <si>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</si>
  <si>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</si>
  <si>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</si>
  <si>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</si>
  <si>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</si>
  <si>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</si>
  <si>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</si>
  <si>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</si>
  <si>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</si>
  <si>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</si>
  <si>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</si>
  <si>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</si>
  <si>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</si>
  <si>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</si>
  <si>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</si>
  <si>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</si>
  <si>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</si>
  <si>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</si>
  <si>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</si>
  <si>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</si>
  <si>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</si>
  <si>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</si>
  <si>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</si>
  <si>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</si>
  <si>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</si>
  <si>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</si>
  <si>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</si>
  <si>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</si>
  <si>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</si>
  <si>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</si>
  <si>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</si>
  <si>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</si>
  <si>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</si>
  <si>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</si>
  <si>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</si>
  <si>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</si>
  <si>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</si>
  <si>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</si>
  <si>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</si>
  <si>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</si>
  <si>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</si>
  <si>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</si>
  <si>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</si>
  <si>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</si>
  <si>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</si>
  <si>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</si>
  <si>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</si>
  <si>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</si>
  <si>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</si>
  <si>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</si>
  <si>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</si>
  <si>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</si>
  <si>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</si>
  <si>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</si>
  <si>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</si>
  <si>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</si>
  <si>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</si>
  <si>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</si>
  <si>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</si>
  <si>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</si>
  <si>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</si>
  <si>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</si>
  <si>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</si>
  <si>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</si>
  <si>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</si>
  <si>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</si>
  <si>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</si>
  <si>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</si>
  <si>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</si>
  <si>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</si>
  <si>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</si>
  <si>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</si>
  <si>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</si>
  <si>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</si>
  <si>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</si>
  <si>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</si>
  <si>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</si>
  <si>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</si>
  <si>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</si>
  <si>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</si>
  <si>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</si>
  <si>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</si>
  <si>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</si>
  <si>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</si>
  <si>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</si>
  <si>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</si>
  <si>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</si>
  <si>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</si>
  <si>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</si>
  <si>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</si>
  <si>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</si>
  <si>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</si>
  <si>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</si>
  <si>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</si>
  <si>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</si>
  <si>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</si>
  <si>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</si>
  <si>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</si>
  <si>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</si>
  <si>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</si>
  <si>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</si>
  <si>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</si>
  <si>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</si>
  <si>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</si>
  <si>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</si>
  <si>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</si>
  <si>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</si>
  <si>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</si>
  <si>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</si>
  <si>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</si>
  <si>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</si>
  <si>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</si>
  <si>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</si>
  <si>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</si>
  <si>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</si>
  <si>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</si>
  <si>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</si>
  <si>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</si>
  <si>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</si>
  <si>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</si>
  <si>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</si>
  <si>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</si>
  <si>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</si>
  <si>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</si>
  <si>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</si>
  <si>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</si>
  <si>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</si>
  <si>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</si>
  <si>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</si>
  <si>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</si>
  <si>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</si>
  <si>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</si>
  <si>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</si>
  <si>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</si>
  <si>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</si>
  <si>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</si>
  <si>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</si>
  <si>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</si>
  <si>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</si>
  <si>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</si>
  <si>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</si>
  <si>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</si>
  <si>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</si>
  <si>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</si>
  <si>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</si>
  <si>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</si>
  <si>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</si>
  <si>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</si>
  <si>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</si>
  <si>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</si>
  <si>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</si>
  <si>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</si>
  <si>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</si>
  <si>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</si>
  <si>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</si>
  <si>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</si>
  <si>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</si>
  <si>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</si>
  <si>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</si>
  <si>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</si>
  <si>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</si>
  <si>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</si>
  <si>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</si>
  <si>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</si>
  <si>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</si>
  <si>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</si>
  <si>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</si>
  <si>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</si>
  <si>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</si>
  <si>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</si>
  <si>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</si>
  <si>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</si>
  <si>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</si>
  <si>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</si>
  <si>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</si>
  <si>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</si>
  <si>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</si>
  <si>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</si>
  <si>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</si>
  <si>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</si>
  <si>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</si>
  <si>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</si>
  <si>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</si>
  <si>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</si>
  <si>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</si>
  <si>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</si>
  <si>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</si>
  <si>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</si>
  <si>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</si>
  <si>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</si>
  <si>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</si>
  <si>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</si>
  <si>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</si>
  <si>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</si>
  <si>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</si>
  <si>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</si>
  <si>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</si>
  <si>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</si>
  <si>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</si>
  <si>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</si>
  <si>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</si>
  <si>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</si>
  <si>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</si>
  <si>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</si>
  <si>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</si>
  <si>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</si>
  <si>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</si>
  <si>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</si>
  <si>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</si>
  <si>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</si>
  <si>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</si>
  <si>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</si>
  <si>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</si>
  <si>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</si>
  <si>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</si>
  <si>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</si>
  <si>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</si>
  <si>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</si>
  <si>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</si>
  <si>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</si>
  <si>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</si>
  <si>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</si>
  <si>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</si>
  <si>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</si>
  <si>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</si>
  <si>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</si>
  <si>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</si>
  <si>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</si>
  <si>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</si>
  <si>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</si>
  <si>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</si>
  <si>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</si>
  <si>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</si>
  <si>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</si>
  <si>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</si>
  <si>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</si>
  <si>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</si>
  <si>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</si>
  <si>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</si>
  <si>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</si>
  <si>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</si>
  <si>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</si>
  <si>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</si>
  <si>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</si>
  <si>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</si>
  <si>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</si>
  <si>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</si>
  <si>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</si>
  <si>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</si>
  <si>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</si>
  <si>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</si>
  <si>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</si>
  <si>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</si>
  <si>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</si>
  <si>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</si>
  <si>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</si>
  <si>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</si>
  <si>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</si>
  <si>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</si>
  <si>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</si>
  <si>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</si>
  <si>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</si>
  <si>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</si>
  <si>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</si>
  <si>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</si>
  <si>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</si>
  <si>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</si>
  <si>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</si>
  <si>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</si>
  <si>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</si>
  <si>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</si>
  <si>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</si>
  <si>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</si>
  <si>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</si>
  <si>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</si>
  <si>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</si>
  <si>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</si>
  <si>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</si>
  <si>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</si>
  <si>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</si>
  <si>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</si>
  <si>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</si>
  <si>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</si>
  <si>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</si>
  <si>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</si>
  <si>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</si>
  <si>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</si>
  <si>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</si>
  <si>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</si>
  <si>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</si>
  <si>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</si>
  <si>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</si>
  <si>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</si>
  <si>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</si>
  <si>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</si>
  <si>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</si>
  <si>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</si>
  <si>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</si>
  <si>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</si>
  <si>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</si>
  <si>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</si>
  <si>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</si>
  <si>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</si>
  <si>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</si>
  <si>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</si>
  <si>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</si>
  <si>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</si>
  <si>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</si>
  <si>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</si>
  <si>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</si>
  <si>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</si>
  <si>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</si>
  <si>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</si>
  <si>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</si>
  <si>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</si>
  <si>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</si>
  <si>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</si>
  <si>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</si>
  <si>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</si>
  <si>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</si>
  <si>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</si>
  <si>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</si>
  <si>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</si>
  <si>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</si>
  <si>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</si>
  <si>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</si>
  <si>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</si>
  <si>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</si>
  <si>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</si>
  <si>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</si>
  <si>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</si>
  <si>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</si>
  <si>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</si>
  <si>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</si>
  <si>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</si>
  <si>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</si>
  <si>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</si>
  <si>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</si>
  <si>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</si>
  <si>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</si>
  <si>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</si>
  <si>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</si>
  <si>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</si>
  <si>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</si>
  <si>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</si>
  <si>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</si>
  <si>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</si>
  <si>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</si>
  <si>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</si>
  <si>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</si>
  <si>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</si>
  <si>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</si>
  <si>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</si>
  <si>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</si>
  <si>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</si>
  <si>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</si>
  <si>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</si>
  <si>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</si>
  <si>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</si>
  <si>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</si>
  <si>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</si>
  <si>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</si>
  <si>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</si>
  <si>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</si>
  <si>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</si>
  <si>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</si>
  <si>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</si>
  <si>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</si>
  <si>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</si>
  <si>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</si>
  <si>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</si>
  <si>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</si>
  <si>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</si>
  <si>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</si>
  <si>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</si>
  <si>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</si>
  <si>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</si>
  <si>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</si>
  <si>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</si>
  <si>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</si>
  <si>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</si>
  <si>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</si>
  <si>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</si>
  <si>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</si>
  <si>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</si>
  <si>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</si>
  <si>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</si>
  <si>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</si>
  <si>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</si>
  <si>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</si>
  <si>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</si>
  <si>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</si>
  <si>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</si>
  <si>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</si>
  <si>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</si>
  <si>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</si>
  <si>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</si>
  <si>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</si>
  <si>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</si>
  <si>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</si>
  <si>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</si>
  <si>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</si>
  <si>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</si>
  <si>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</si>
  <si>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</si>
  <si>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</si>
  <si>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</si>
  <si>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</si>
  <si>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</si>
  <si>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</si>
  <si>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</si>
  <si>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</si>
  <si>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</si>
  <si>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</si>
  <si>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</si>
  <si>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</si>
  <si>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</si>
  <si>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</si>
  <si>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</si>
  <si>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</si>
  <si>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</si>
  <si>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</si>
  <si>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</si>
  <si>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</si>
  <si>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</si>
  <si>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</si>
  <si>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</si>
  <si>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</si>
  <si>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</si>
  <si>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</si>
  <si>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</si>
  <si>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</si>
  <si>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</si>
  <si>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</si>
  <si>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</si>
  <si>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</si>
  <si>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</si>
  <si>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</si>
  <si>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</si>
  <si>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</si>
  <si>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</si>
  <si>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</si>
  <si>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</si>
  <si>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</si>
  <si>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</si>
  <si>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</si>
  <si>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</si>
  <si>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</si>
  <si>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</si>
  <si>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</si>
  <si>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</si>
  <si>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</si>
  <si>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</si>
  <si>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</si>
  <si>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</si>
  <si>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</si>
  <si>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</si>
  <si>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</si>
  <si>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</si>
  <si>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</si>
  <si>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</si>
  <si>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</si>
  <si>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</si>
  <si>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</si>
  <si>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</si>
  <si>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</si>
  <si>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</si>
  <si>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</si>
  <si>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</si>
  <si>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</si>
  <si>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</si>
  <si>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</si>
  <si>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</si>
  <si>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</si>
  <si>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</si>
  <si>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</si>
  <si>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</si>
  <si>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</si>
  <si>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</si>
  <si>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</si>
  <si>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</si>
  <si>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</si>
  <si>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</si>
  <si>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</si>
  <si>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</si>
  <si>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</si>
  <si>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</si>
  <si>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</si>
  <si>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</si>
  <si>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</si>
  <si>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</si>
  <si>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</si>
  <si>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</si>
  <si>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</si>
  <si>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</si>
  <si>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</si>
  <si>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</si>
  <si>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</si>
  <si>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</si>
  <si>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</si>
  <si>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</si>
  <si>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</si>
  <si>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</si>
  <si>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</si>
  <si>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</si>
  <si>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</si>
  <si>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</si>
  <si>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</si>
  <si>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</si>
  <si>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</si>
  <si>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</si>
  <si>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</si>
  <si>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</si>
  <si>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</si>
  <si>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</si>
  <si>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</si>
  <si>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</si>
  <si>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</si>
  <si>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</si>
  <si>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</si>
  <si>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</si>
  <si>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</si>
  <si>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</si>
  <si>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</si>
  <si>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</si>
  <si>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</si>
  <si>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</si>
  <si>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</si>
  <si>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</si>
  <si>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</si>
  <si>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</si>
  <si>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</si>
  <si>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</si>
  <si>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</si>
  <si>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</si>
  <si>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</si>
  <si>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</si>
  <si>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</si>
  <si>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</si>
  <si>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</si>
  <si>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</si>
  <si>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</si>
  <si>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</si>
  <si>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</si>
  <si>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</si>
  <si>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</si>
  <si>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</si>
  <si>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</si>
  <si>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</si>
  <si>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</si>
  <si>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</si>
  <si>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</si>
  <si>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</si>
  <si>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</si>
  <si>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</si>
  <si>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</si>
  <si>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</si>
  <si>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</si>
  <si>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</si>
  <si>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</si>
  <si>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</si>
  <si>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</si>
  <si>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</si>
  <si>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</si>
  <si>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</si>
  <si>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</si>
  <si>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</si>
  <si>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</si>
  <si>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</si>
  <si>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</si>
  <si>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</si>
  <si>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</si>
  <si>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</si>
  <si>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</si>
  <si>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</si>
  <si>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</si>
  <si>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</si>
  <si>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</si>
  <si>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</si>
  <si>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</si>
  <si>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</si>
  <si>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</si>
  <si>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</si>
  <si>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</si>
  <si>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</si>
  <si>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</si>
  <si>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</si>
  <si>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</si>
  <si>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</si>
  <si>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</si>
  <si>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</si>
  <si>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</si>
  <si>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</si>
  <si>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</si>
  <si>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</si>
  <si>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</si>
  <si>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</si>
  <si>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</si>
  <si>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</si>
  <si>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</si>
  <si>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</si>
  <si>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</si>
  <si>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</si>
  <si>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</si>
  <si>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</si>
  <si>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</si>
  <si>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</si>
  <si>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</si>
  <si>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</si>
  <si>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</si>
  <si>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</si>
  <si>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</si>
  <si>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</si>
  <si>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</si>
  <si>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</si>
  <si>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</si>
  <si>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</si>
  <si>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</si>
  <si>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</si>
  <si>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</si>
  <si>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</si>
  <si>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</si>
  <si>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</si>
  <si>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</si>
  <si>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</si>
  <si>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</si>
  <si>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</si>
  <si>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</si>
  <si>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</si>
  <si>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</si>
  <si>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</si>
  <si>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</si>
  <si>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</si>
  <si>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</si>
  <si>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</si>
  <si>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</si>
  <si>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</si>
  <si>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</si>
  <si>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</si>
  <si>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</si>
  <si>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</si>
  <si>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</si>
  <si>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</si>
  <si>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</si>
  <si>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</si>
  <si>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</si>
  <si>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</si>
  <si>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</si>
  <si>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</si>
  <si>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</si>
  <si>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</si>
  <si>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</si>
  <si>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</si>
  <si>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</si>
  <si>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</si>
  <si>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</si>
  <si>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</si>
  <si>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</si>
  <si>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</si>
  <si>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</si>
  <si>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</si>
  <si>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</si>
  <si>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</si>
  <si>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</si>
  <si>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</si>
  <si>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</si>
  <si>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</si>
  <si>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</si>
  <si>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</si>
  <si>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</si>
  <si>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</si>
  <si>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</si>
  <si>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</si>
  <si>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</si>
  <si>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</si>
  <si>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</si>
  <si>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</si>
  <si>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</si>
  <si>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</si>
  <si>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</si>
  <si>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</si>
  <si>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</si>
  <si>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</si>
  <si>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</si>
  <si>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</si>
  <si>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</si>
  <si>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</si>
  <si>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</si>
  <si>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</si>
  <si>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</si>
  <si>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</si>
  <si>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</si>
  <si>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</si>
  <si>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</si>
  <si>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</si>
  <si>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</si>
  <si>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</si>
  <si>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</si>
  <si>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</si>
  <si>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</si>
  <si>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</si>
  <si>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</si>
  <si>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</si>
  <si>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</si>
  <si>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</si>
  <si>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</si>
  <si>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</si>
  <si>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</si>
  <si>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</si>
  <si>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</si>
  <si>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</si>
  <si>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</si>
  <si>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</si>
  <si>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</si>
  <si>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</si>
  <si>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</si>
  <si>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</si>
  <si>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</si>
  <si>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</si>
  <si>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</si>
  <si>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</si>
  <si>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</si>
  <si>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</si>
  <si>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</si>
  <si>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</si>
  <si>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</si>
  <si>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</si>
  <si>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</si>
  <si>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</si>
  <si>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</si>
  <si>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</si>
  <si>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</si>
  <si>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</si>
  <si>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</si>
  <si>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</si>
  <si>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</si>
  <si>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</si>
  <si>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</si>
  <si>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</si>
  <si>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</si>
  <si>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</si>
  <si>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</si>
  <si>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</si>
  <si>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</si>
  <si>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</si>
  <si>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</si>
  <si>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</si>
  <si>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</si>
  <si>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</si>
  <si>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</si>
  <si>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</si>
  <si>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</si>
  <si>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</si>
  <si>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</si>
  <si>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</si>
  <si>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</si>
  <si>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</si>
  <si>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</si>
  <si>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</si>
  <si>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</si>
  <si>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</si>
  <si>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</si>
  <si>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</si>
  <si>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</si>
  <si>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</si>
  <si>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</si>
  <si>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</si>
  <si>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</si>
  <si>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</si>
  <si>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</si>
  <si>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</si>
  <si>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</si>
  <si>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</si>
  <si>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</si>
  <si>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</si>
  <si>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</si>
  <si>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</si>
  <si>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</si>
  <si>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</si>
  <si>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</si>
  <si>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</si>
  <si>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</si>
  <si>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</si>
  <si>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</si>
  <si>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</si>
  <si>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</si>
  <si>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</si>
  <si>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</si>
  <si>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</si>
  <si>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</si>
  <si>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</si>
  <si>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</si>
  <si>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</si>
  <si>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</si>
  <si>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</si>
  <si>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</si>
  <si>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</si>
  <si>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</si>
  <si>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</si>
  <si>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</si>
  <si>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</si>
  <si>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</si>
  <si>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</si>
  <si>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</si>
  <si>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</si>
  <si>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</si>
  <si>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</si>
  <si>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</si>
  <si>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</si>
  <si>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</si>
  <si>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</si>
  <si>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</si>
  <si>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</si>
  <si>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</si>
  <si>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</si>
  <si>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</si>
  <si>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</si>
  <si>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</si>
  <si>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</si>
  <si>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</si>
  <si>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</si>
  <si>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</si>
  <si>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</si>
  <si>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</si>
  <si>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</si>
  <si>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</si>
  <si>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</si>
  <si>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</si>
  <si>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</si>
  <si>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</si>
  <si>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</si>
  <si>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</si>
  <si>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</si>
  <si>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</si>
  <si>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</si>
  <si>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</si>
  <si>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</si>
  <si>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</si>
  <si>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</si>
  <si>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</si>
  <si>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</si>
  <si>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</si>
  <si>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</si>
  <si>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</si>
  <si>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</si>
  <si>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</si>
  <si>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</si>
  <si>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</si>
  <si>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</si>
  <si>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</si>
  <si>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</si>
  <si>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</si>
  <si>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</si>
  <si>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</si>
  <si>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</si>
  <si>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</si>
  <si>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</si>
  <si>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</si>
  <si>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</si>
  <si>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</si>
  <si>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</si>
  <si>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</si>
  <si>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</si>
  <si>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</si>
  <si>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</si>
  <si>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</si>
  <si>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</si>
  <si>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</si>
  <si>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</si>
  <si>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</si>
  <si>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</si>
  <si>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</si>
  <si>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</si>
  <si>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</si>
  <si>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</si>
  <si>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</si>
  <si>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</si>
  <si>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</si>
  <si>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</si>
  <si>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</si>
  <si>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</si>
  <si>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</si>
  <si>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</si>
  <si>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</si>
  <si>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</si>
  <si>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</si>
  <si>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</si>
  <si>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</si>
  <si>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</si>
  <si>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</si>
  <si>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</si>
  <si>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</si>
  <si>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</si>
  <si>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</si>
  <si>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</si>
  <si>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</si>
  <si>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</si>
  <si>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</si>
  <si>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</si>
  <si>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</si>
  <si>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</si>
  <si>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</si>
  <si>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</si>
  <si>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</si>
  <si>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</si>
  <si>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</si>
  <si>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</si>
  <si>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</si>
  <si>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</si>
  <si>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</si>
  <si>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</si>
  <si>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</si>
  <si>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</si>
  <si>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</si>
  <si>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</si>
  <si>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</si>
  <si>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</si>
  <si>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</si>
  <si>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</si>
  <si>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</si>
  <si>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</si>
  <si>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</si>
  <si>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</si>
  <si>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</si>
  <si>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</si>
  <si>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</si>
  <si>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</si>
  <si>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</si>
  <si>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</si>
  <si>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</si>
  <si>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</si>
  <si>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</si>
  <si>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</si>
  <si>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</si>
  <si>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</si>
  <si>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</si>
  <si>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</si>
  <si>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</si>
  <si>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</si>
  <si>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</si>
  <si>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</si>
  <si>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</si>
  <si>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</si>
  <si>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</si>
  <si>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</si>
  <si>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</si>
  <si>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</si>
  <si>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</si>
  <si>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</si>
  <si>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</si>
  <si>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</si>
  <si>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</si>
  <si>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</si>
  <si>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</si>
  <si>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</si>
  <si>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</si>
  <si>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</si>
  <si>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</si>
  <si>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</si>
  <si>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</si>
  <si>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</si>
  <si>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</si>
  <si>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</si>
  <si>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</si>
  <si>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</si>
  <si>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</si>
  <si>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</si>
  <si>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</si>
  <si>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</si>
  <si>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</si>
  <si>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</si>
  <si>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</si>
  <si>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</si>
  <si>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</si>
  <si>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</si>
  <si>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</si>
  <si>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</si>
  <si>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</si>
  <si>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</si>
  <si>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</si>
  <si>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</si>
  <si>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</si>
  <si>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</si>
  <si>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</si>
  <si>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</si>
  <si>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</si>
  <si>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</si>
  <si>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</si>
  <si>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</si>
  <si>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</si>
  <si>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</si>
  <si>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</si>
  <si>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</si>
  <si>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</si>
  <si>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</si>
  <si>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</si>
  <si>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</si>
  <si>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</si>
  <si>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</si>
  <si>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</si>
  <si>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</si>
  <si>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</si>
  <si>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</si>
  <si>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</si>
  <si>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</si>
  <si>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</si>
  <si>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</si>
  <si>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</si>
  <si>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</si>
  <si>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</si>
  <si>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</si>
  <si>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</si>
  <si>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</si>
  <si>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</si>
  <si>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</si>
  <si>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</si>
  <si>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</si>
  <si>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</si>
  <si>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</si>
  <si>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</si>
  <si>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</si>
  <si>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</si>
  <si>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</si>
  <si>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</si>
  <si>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</si>
  <si>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</si>
  <si>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</si>
  <si>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</si>
  <si>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</si>
  <si>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</si>
  <si>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</si>
  <si>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</si>
  <si>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</si>
  <si>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</si>
  <si>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</si>
  <si>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</si>
  <si>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</si>
  <si>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</si>
  <si>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</si>
  <si>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</si>
  <si>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</si>
  <si>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</si>
  <si>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</si>
  <si>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</si>
  <si>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</si>
  <si>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</si>
  <si>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</si>
  <si>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</si>
  <si>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</si>
  <si>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</si>
  <si>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</si>
  <si>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</si>
  <si>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</si>
  <si>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</si>
  <si>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</si>
  <si>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</si>
  <si>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</si>
  <si>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</si>
  <si>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</si>
  <si>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</si>
  <si>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</si>
  <si>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</si>
  <si>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</si>
  <si>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</si>
  <si>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</si>
  <si>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</si>
  <si>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</si>
  <si>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</si>
  <si>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</si>
  <si>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</si>
  <si>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</si>
  <si>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</si>
  <si>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</si>
  <si>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</si>
  <si>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</si>
  <si>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</si>
  <si>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</si>
  <si>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</si>
  <si>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</si>
  <si>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</si>
  <si>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</si>
  <si>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</si>
  <si>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</si>
  <si>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</si>
  <si>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</si>
  <si>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</si>
  <si>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</si>
  <si>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</si>
  <si>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</si>
  <si>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</si>
  <si>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</si>
  <si>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</si>
  <si>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</si>
  <si>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</si>
  <si>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</si>
  <si>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</si>
  <si>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</si>
  <si>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</si>
  <si>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</si>
  <si>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</si>
  <si>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</si>
  <si>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</si>
  <si>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</si>
  <si>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</si>
  <si>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</si>
  <si>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</si>
  <si>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</si>
  <si>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</si>
  <si>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</si>
  <si>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</si>
  <si>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</si>
  <si>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</si>
  <si>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</si>
  <si>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</si>
  <si>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</si>
  <si>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</si>
  <si>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</si>
  <si>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</si>
  <si>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</si>
  <si>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</si>
  <si>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</si>
  <si>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</si>
  <si>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</si>
  <si>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</si>
  <si>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</si>
  <si>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</si>
  <si>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</si>
  <si>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</si>
  <si>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</si>
  <si>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</si>
  <si>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</si>
  <si>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</si>
  <si>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</si>
  <si>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</si>
  <si>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</si>
  <si>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</si>
  <si>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</si>
  <si>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</si>
  <si>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</si>
  <si>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</si>
  <si>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</si>
  <si>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</si>
  <si>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</si>
  <si>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</si>
  <si>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</si>
  <si>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</si>
  <si>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</si>
  <si>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</si>
  <si>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</si>
  <si>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</si>
  <si>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</si>
  <si>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</si>
  <si>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</si>
  <si>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</si>
  <si>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</si>
  <si>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</si>
  <si>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</si>
  <si>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</si>
  <si>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</si>
  <si>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</si>
  <si>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</si>
  <si>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</si>
  <si>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</si>
  <si>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</si>
  <si>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</si>
  <si>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</si>
  <si>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</si>
  <si>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</si>
  <si>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</si>
  <si>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</si>
  <si>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</si>
  <si>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</si>
  <si>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</si>
  <si>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</si>
  <si>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</si>
  <si>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</si>
  <si>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</si>
  <si>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</si>
  <si>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</si>
  <si>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</si>
  <si>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</si>
  <si>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</si>
  <si>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</si>
  <si>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</si>
  <si>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</si>
  <si>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</si>
  <si>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</si>
  <si>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</si>
  <si>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</si>
  <si>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</si>
  <si>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</si>
  <si>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</si>
  <si>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</si>
  <si>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</si>
  <si>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</si>
  <si>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</si>
  <si>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</si>
  <si>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</si>
  <si>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</si>
  <si>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</si>
  <si>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</si>
  <si>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</si>
  <si>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</si>
  <si>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</si>
  <si>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</si>
  <si>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</si>
  <si>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</si>
  <si>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</si>
  <si>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</si>
  <si>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</si>
  <si>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</si>
  <si>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</si>
  <si>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</si>
  <si>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</si>
  <si>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</si>
  <si>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</si>
  <si>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</si>
  <si>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</si>
  <si>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</si>
  <si>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</si>
  <si>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</si>
  <si>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</si>
  <si>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</si>
  <si>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</si>
  <si>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</si>
  <si>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</si>
  <si>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</si>
  <si>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</si>
  <si>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</si>
  <si>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</si>
  <si>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</si>
  <si>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</si>
  <si>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</si>
  <si>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</si>
  <si>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</si>
  <si>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</si>
  <si>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</si>
  <si>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</si>
  <si>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</si>
  <si>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</si>
  <si>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</si>
  <si>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</si>
  <si>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</si>
  <si>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</si>
  <si>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</si>
  <si>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</si>
  <si>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</si>
  <si>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</si>
  <si>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</si>
  <si>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</si>
  <si>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</si>
  <si>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</si>
  <si>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</si>
  <si>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</si>
  <si>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</si>
  <si>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</si>
  <si>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</si>
  <si>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</si>
  <si>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</si>
  <si>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</si>
  <si>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</si>
  <si>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</si>
  <si>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</si>
  <si>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</si>
  <si>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</si>
  <si>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</si>
  <si>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</si>
  <si>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</si>
  <si>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</si>
  <si>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</si>
  <si>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</si>
  <si>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</si>
  <si>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</si>
  <si>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</si>
  <si>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</si>
  <si>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</si>
  <si>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</si>
  <si>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</si>
  <si>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</si>
  <si>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</si>
  <si>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</si>
  <si>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</si>
  <si>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</si>
  <si>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</si>
  <si>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</si>
  <si>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</si>
  <si>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</si>
  <si>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</si>
  <si>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</si>
  <si>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</si>
  <si>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</si>
  <si>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</si>
  <si>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</si>
  <si>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</si>
  <si>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</si>
  <si>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</si>
  <si>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</si>
  <si>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</si>
  <si>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</si>
  <si>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</si>
  <si>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</si>
  <si>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</si>
  <si>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</si>
  <si>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</si>
  <si>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</si>
  <si>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</si>
  <si>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</si>
  <si>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</si>
  <si>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</si>
  <si>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</si>
  <si>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</si>
  <si>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</si>
  <si>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</si>
  <si>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</si>
  <si>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</si>
  <si>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</si>
  <si>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</si>
  <si>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</si>
  <si>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</si>
  <si>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</si>
  <si>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</si>
  <si>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</si>
  <si>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</si>
  <si>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</si>
  <si>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</si>
  <si>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</si>
  <si>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</si>
  <si>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</si>
  <si>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</si>
  <si>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</si>
  <si>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</si>
  <si>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</si>
  <si>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</si>
  <si>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</si>
  <si>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</si>
  <si>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</si>
  <si>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</si>
  <si>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</si>
  <si>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</si>
  <si>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</si>
  <si>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</si>
  <si>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</si>
  <si>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</si>
  <si>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</si>
  <si>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</si>
  <si>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</si>
  <si>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</si>
  <si>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</si>
  <si>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</si>
  <si>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</si>
  <si>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</si>
  <si>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</si>
  <si>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</si>
  <si>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</si>
  <si>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</si>
  <si>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</si>
  <si>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</si>
  <si>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</si>
  <si>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</si>
  <si>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</si>
  <si>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</si>
  <si>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</si>
  <si>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</si>
  <si>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</si>
  <si>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</si>
  <si>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</si>
  <si>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</si>
  <si>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</si>
  <si>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</si>
  <si>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</si>
  <si>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</si>
  <si>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</si>
  <si>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</si>
  <si>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</si>
  <si>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</si>
  <si>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</si>
  <si>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</si>
  <si>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</si>
  <si>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</si>
  <si>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</si>
  <si>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</si>
  <si>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</si>
  <si>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</si>
  <si>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</si>
  <si>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</si>
  <si>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</si>
  <si>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</si>
  <si>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</si>
  <si>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</si>
  <si>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</si>
  <si>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</si>
  <si>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</si>
  <si>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</si>
  <si>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</si>
  <si>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</si>
  <si>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</si>
  <si>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</si>
  <si>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</si>
  <si>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</si>
  <si>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</si>
  <si>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</si>
  <si>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</si>
  <si>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</si>
  <si>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</si>
  <si>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</si>
  <si>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</si>
  <si>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</si>
  <si>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</si>
  <si>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</si>
  <si>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</si>
  <si>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</si>
  <si>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</si>
  <si>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</si>
  <si>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</si>
  <si>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</si>
  <si>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</si>
  <si>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</si>
  <si>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</si>
  <si>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</si>
  <si>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</si>
  <si>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</si>
  <si>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</si>
  <si>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</si>
  <si>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</si>
  <si>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</si>
  <si>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</si>
  <si>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</si>
  <si>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</si>
  <si>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</si>
  <si>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</si>
  <si>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</si>
  <si>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</si>
  <si>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</si>
  <si>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</si>
  <si>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</si>
  <si>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</si>
  <si>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</si>
  <si>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</si>
  <si>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</si>
  <si>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</si>
  <si>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</si>
  <si>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</si>
  <si>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</si>
  <si>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</si>
  <si>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</si>
  <si>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</si>
  <si>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</si>
  <si>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</si>
  <si>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</si>
  <si>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</si>
  <si>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</si>
  <si>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</si>
  <si>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</si>
  <si>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</si>
  <si>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</si>
  <si>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</si>
  <si>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</si>
  <si>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</si>
  <si>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</si>
  <si>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</si>
  <si>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</si>
  <si>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</si>
  <si>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</si>
  <si>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</si>
  <si>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</si>
  <si>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</si>
  <si>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</si>
  <si>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</si>
  <si>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</si>
  <si>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</si>
  <si>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</si>
  <si>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</si>
  <si>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</si>
  <si>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</si>
  <si>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</si>
  <si>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</si>
  <si>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</si>
  <si>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</si>
  <si>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</si>
  <si>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</si>
  <si>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</si>
  <si>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</si>
  <si>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</si>
  <si>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</si>
  <si>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</si>
  <si>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</si>
  <si>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</si>
  <si>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</si>
  <si>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</si>
  <si>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</si>
  <si>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</si>
  <si>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</si>
  <si>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</si>
  <si>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</si>
  <si>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</si>
  <si>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</si>
  <si>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</si>
  <si>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</si>
  <si>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</si>
  <si>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</si>
  <si>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</si>
  <si>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</si>
  <si>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</si>
  <si>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</si>
  <si>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</si>
  <si>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</si>
  <si>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</si>
  <si>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</si>
  <si>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</si>
  <si>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</si>
  <si>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</si>
  <si>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</si>
  <si>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</si>
  <si>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</si>
  <si>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</si>
  <si>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</si>
  <si>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</si>
  <si>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</si>
  <si>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</si>
  <si>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</si>
  <si>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</si>
  <si>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</si>
  <si>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</si>
  <si>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</si>
  <si>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</si>
  <si>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</si>
  <si>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</si>
  <si>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</si>
  <si>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</si>
  <si>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</si>
  <si>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</si>
  <si>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</si>
  <si>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</si>
  <si>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</si>
  <si>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</si>
  <si>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</si>
  <si>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</si>
  <si>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</si>
  <si>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</si>
  <si>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</si>
  <si>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</si>
  <si>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</si>
  <si>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</si>
  <si>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</si>
  <si>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</si>
  <si>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</si>
  <si>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</si>
  <si>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</si>
  <si>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</si>
  <si>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</si>
  <si>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</si>
  <si>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</si>
  <si>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</si>
  <si>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</si>
  <si>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</si>
  <si>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</si>
  <si>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</si>
  <si>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</si>
  <si>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</si>
  <si>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</si>
  <si>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</si>
  <si>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</si>
  <si>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</si>
  <si>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</si>
  <si>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</si>
  <si>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</si>
  <si>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</si>
  <si>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</si>
  <si>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</si>
  <si>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</si>
  <si>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</si>
  <si>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</si>
  <si>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</si>
  <si>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</si>
  <si>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</si>
  <si>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</si>
  <si>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</si>
  <si>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</si>
  <si>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</si>
  <si>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</si>
  <si>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</si>
  <si>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</si>
  <si>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</si>
  <si>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</si>
  <si>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</si>
  <si>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</si>
  <si>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</si>
  <si>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</si>
  <si>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</si>
  <si>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</si>
  <si>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</si>
  <si>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</si>
  <si>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</si>
  <si>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</si>
  <si>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</si>
  <si>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</si>
  <si>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</si>
  <si>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</si>
  <si>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</si>
  <si>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</si>
  <si>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</si>
  <si>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</si>
  <si>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</si>
  <si>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</si>
  <si>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</si>
  <si>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</si>
  <si>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</si>
  <si>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</si>
  <si>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</si>
  <si>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</si>
  <si>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</si>
  <si>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</si>
  <si>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</si>
  <si>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</si>
  <si>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</si>
  <si>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</si>
  <si>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</si>
  <si>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</si>
  <si>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</si>
  <si>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</si>
  <si>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</si>
  <si>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</si>
  <si>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</si>
  <si>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</si>
  <si>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</si>
  <si>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</si>
  <si>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</si>
  <si>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</si>
  <si>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</si>
  <si>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</si>
  <si>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</si>
  <si>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</si>
  <si>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</si>
  <si>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</si>
  <si>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</si>
  <si>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</si>
  <si>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</si>
  <si>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</si>
  <si>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</si>
  <si>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</si>
  <si>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</si>
  <si>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</si>
  <si>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</si>
  <si>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</si>
  <si>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</si>
  <si>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</si>
  <si>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</si>
  <si>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</si>
  <si>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</si>
  <si>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</si>
  <si>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</si>
  <si>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</si>
  <si>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</si>
  <si>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</si>
  <si>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</si>
  <si>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</si>
  <si>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</si>
  <si>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</si>
  <si>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</si>
  <si>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</si>
  <si>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</si>
  <si>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</si>
  <si>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</si>
  <si>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</si>
  <si>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</si>
  <si>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</si>
  <si>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</si>
  <si>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</si>
  <si>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</si>
  <si>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</si>
  <si>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</si>
  <si>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</si>
  <si>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</si>
  <si>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</si>
  <si>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</si>
  <si>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</si>
  <si>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</si>
  <si>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</si>
  <si>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</si>
  <si>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</si>
  <si>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</si>
  <si>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</si>
  <si>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</si>
  <si>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</si>
  <si>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</si>
  <si>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</si>
  <si>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</si>
  <si>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</si>
  <si>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</si>
  <si>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</si>
  <si>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</si>
  <si>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</si>
  <si>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</si>
  <si>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</si>
  <si>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</si>
  <si>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</si>
  <si>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</si>
  <si>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</si>
  <si>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</si>
  <si>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</si>
  <si>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</si>
  <si>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</si>
  <si>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</si>
  <si>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</si>
  <si>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</si>
  <si>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</si>
  <si>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</si>
  <si>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</si>
  <si>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</si>
  <si>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</si>
  <si>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</si>
  <si>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</si>
  <si>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</si>
  <si>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</si>
  <si>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</si>
  <si>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</si>
  <si>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</si>
  <si>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</si>
  <si>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</si>
  <si>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</si>
  <si>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</si>
  <si>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</si>
  <si>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</si>
  <si>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</si>
  <si>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</si>
  <si>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</si>
  <si>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</si>
  <si>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</si>
  <si>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</si>
  <si>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</si>
  <si>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</si>
  <si>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</si>
  <si>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</si>
  <si>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</si>
  <si>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</si>
  <si>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</si>
  <si>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</si>
  <si>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</si>
  <si>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</si>
  <si>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</si>
  <si>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</si>
  <si>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</si>
  <si>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</si>
  <si>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</si>
  <si>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</si>
  <si>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</si>
  <si>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</si>
  <si>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</si>
  <si>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</si>
  <si>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</si>
  <si>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</si>
  <si>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</si>
  <si>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</si>
  <si>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</si>
  <si>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</si>
  <si>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</si>
  <si>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</si>
  <si>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</si>
  <si>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</si>
  <si>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</si>
  <si>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</si>
  <si>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</si>
  <si>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</si>
  <si>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</si>
  <si>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</si>
  <si>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</si>
  <si>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</si>
  <si>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</si>
  <si>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</si>
  <si>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</si>
  <si>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</si>
  <si>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</si>
  <si>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</si>
  <si>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</si>
  <si>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</si>
  <si>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</si>
  <si>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</si>
  <si>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</si>
  <si>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</si>
  <si>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</si>
  <si>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</si>
  <si>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</si>
  <si>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</si>
  <si>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</si>
  <si>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</si>
  <si>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</si>
  <si>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</si>
  <si>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</si>
  <si>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</si>
  <si>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</si>
  <si>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</si>
  <si>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</si>
  <si>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</si>
  <si>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</si>
  <si>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</si>
  <si>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</si>
  <si>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</si>
  <si>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</si>
  <si>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</si>
  <si>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</si>
  <si>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</si>
  <si>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</si>
  <si>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</si>
  <si>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</si>
  <si>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</si>
  <si>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</si>
  <si>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</si>
  <si>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</si>
  <si>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</si>
  <si>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</si>
  <si>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</si>
  <si>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</si>
  <si>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</si>
  <si>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</si>
  <si>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</si>
  <si>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</si>
  <si>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</si>
  <si>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</si>
  <si>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</si>
  <si>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</si>
  <si>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</si>
  <si>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</si>
  <si>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</si>
  <si>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</si>
  <si>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</si>
  <si>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</si>
  <si>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</si>
  <si>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</si>
  <si>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</si>
  <si>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</si>
  <si>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</si>
  <si>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</si>
  <si>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</si>
  <si>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</si>
  <si>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</si>
  <si>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</si>
  <si>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</si>
  <si>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</si>
  <si>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</si>
  <si>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</si>
  <si>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</si>
  <si>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</si>
  <si>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</si>
  <si>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</si>
  <si>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</si>
  <si>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</si>
  <si>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</si>
  <si>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</si>
  <si>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</si>
  <si>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</si>
  <si>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</si>
  <si>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</si>
  <si>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</si>
  <si>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</si>
  <si>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</si>
  <si>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</si>
  <si>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</si>
  <si>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</si>
  <si>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</si>
  <si>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</si>
  <si>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</si>
  <si>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</si>
  <si>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</si>
  <si>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</si>
  <si>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</si>
  <si>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</si>
  <si>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</si>
  <si>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</si>
  <si>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</si>
  <si>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</si>
  <si>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</si>
  <si>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</si>
  <si>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</si>
  <si>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</si>
  <si>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</si>
  <si>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</si>
  <si>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</si>
  <si>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</si>
  <si>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</si>
  <si>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</si>
  <si>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</si>
  <si>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</si>
  <si>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</si>
  <si>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</si>
  <si>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</si>
  <si>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</si>
  <si>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</si>
  <si>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</si>
  <si>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</si>
  <si>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</si>
  <si>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</si>
  <si>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</si>
  <si>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</si>
  <si>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</si>
  <si>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</si>
  <si>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</si>
  <si>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</si>
  <si>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</si>
  <si>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</si>
  <si>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</si>
  <si>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</si>
  <si>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</si>
  <si>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</si>
  <si>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</si>
  <si>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</si>
  <si>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</si>
  <si>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</si>
  <si>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</si>
  <si>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</si>
  <si>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</si>
  <si>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</si>
  <si>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</si>
  <si>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</si>
  <si>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</si>
  <si>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</si>
  <si>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</si>
  <si>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</si>
  <si>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</si>
  <si>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</si>
  <si>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</si>
  <si>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</si>
  <si>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</si>
  <si>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</si>
  <si>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</si>
  <si>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</si>
  <si>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</si>
  <si>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</si>
  <si>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</si>
  <si>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</si>
  <si>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</si>
  <si>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</si>
  <si>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</si>
  <si>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</si>
  <si>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</si>
  <si>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</si>
  <si>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</si>
  <si>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</si>
  <si>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</si>
  <si>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</si>
  <si>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</si>
  <si>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</si>
  <si>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</si>
  <si>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</si>
  <si>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</si>
  <si>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</si>
  <si>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</si>
  <si>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</si>
  <si>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</si>
  <si>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</si>
  <si>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</si>
  <si>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</si>
  <si>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</si>
  <si>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</si>
  <si>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</si>
  <si>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</si>
  <si>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</si>
  <si>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</si>
  <si>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</si>
  <si>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</si>
  <si>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</si>
  <si>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</si>
  <si>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</si>
  <si>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</si>
  <si>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</si>
  <si>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</si>
  <si>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</si>
  <si>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</si>
  <si>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</si>
  <si>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</si>
  <si>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</si>
  <si>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</si>
  <si>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</si>
  <si>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</si>
  <si>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</si>
  <si>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</si>
  <si>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</si>
  <si>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</si>
  <si>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</si>
  <si>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</si>
  <si>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</si>
  <si>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</si>
  <si>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</si>
  <si>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</si>
  <si>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</si>
  <si>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</si>
  <si>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</si>
  <si>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</si>
  <si>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</si>
  <si>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</si>
  <si>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</si>
  <si>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</si>
  <si>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</si>
  <si>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</si>
  <si>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</si>
  <si>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</si>
  <si>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</si>
  <si>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</si>
  <si>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</si>
  <si>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</si>
  <si>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</si>
  <si>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</si>
  <si>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</si>
  <si>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</si>
  <si>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</si>
  <si>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</si>
  <si>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</si>
  <si>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</si>
  <si>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</si>
  <si>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</si>
  <si>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</si>
  <si>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</si>
  <si>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</si>
  <si>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</si>
  <si>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</si>
  <si>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</si>
  <si>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</si>
  <si>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</si>
  <si>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</si>
  <si>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</si>
  <si>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</si>
  <si>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</si>
  <si>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</si>
  <si>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</si>
  <si>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</si>
  <si>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</si>
  <si>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</si>
  <si>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</si>
  <si>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</si>
  <si>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</si>
  <si>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</si>
  <si>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</si>
  <si>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</si>
  <si>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</si>
  <si>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</si>
  <si>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</si>
  <si>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</si>
  <si>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</si>
  <si>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</si>
  <si>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</si>
  <si>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</si>
  <si>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</si>
  <si>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</si>
  <si>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</si>
  <si>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</si>
  <si>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</si>
  <si>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</si>
  <si>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</si>
  <si>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</si>
  <si>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</si>
  <si>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</si>
  <si>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</si>
  <si>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</si>
  <si>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</si>
  <si>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</si>
  <si>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</si>
  <si>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</si>
  <si>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</si>
  <si>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</si>
  <si>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</si>
  <si>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</si>
  <si>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</si>
  <si>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</si>
  <si>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</si>
  <si>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</si>
  <si>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</si>
  <si>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</si>
  <si>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</si>
  <si>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</si>
  <si>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</si>
  <si>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</si>
  <si>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</si>
  <si>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</si>
  <si>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</si>
  <si>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</si>
  <si>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</si>
  <si>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</si>
  <si>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</si>
  <si>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</si>
  <si>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</si>
  <si>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</si>
  <si>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</si>
  <si>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</si>
  <si>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</si>
  <si>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</si>
  <si>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</si>
  <si>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</si>
  <si>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</si>
  <si>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</si>
  <si>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</si>
  <si>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</si>
  <si>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</si>
  <si>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</si>
  <si>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</si>
  <si>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</si>
  <si>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</si>
  <si>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</si>
  <si>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</si>
  <si>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</si>
  <si>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</si>
  <si>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</si>
  <si>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</si>
  <si>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</si>
  <si>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</si>
  <si>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</si>
  <si>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</si>
  <si>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</si>
  <si>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</si>
  <si>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</si>
  <si>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</si>
  <si>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</si>
  <si>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</si>
  <si>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</si>
  <si>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</si>
  <si>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</si>
  <si>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</si>
  <si>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</si>
  <si>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</si>
  <si>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</si>
  <si>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</si>
  <si>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</si>
  <si>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</si>
  <si>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</si>
  <si>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</si>
  <si>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</si>
  <si>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</si>
  <si>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</si>
  <si>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</si>
  <si>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</si>
  <si>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</si>
  <si>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</si>
  <si>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</si>
  <si>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</si>
  <si>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</si>
  <si>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</si>
  <si>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</si>
  <si>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</si>
  <si>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</si>
  <si>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</si>
  <si>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</si>
  <si>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</si>
  <si>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</si>
  <si>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</si>
  <si>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</si>
  <si>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</si>
  <si>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</si>
  <si>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</si>
  <si>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</si>
  <si>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</si>
  <si>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</si>
  <si>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</si>
  <si>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</si>
  <si>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</si>
  <si>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</si>
  <si>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</si>
  <si>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</si>
  <si>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</si>
  <si>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</si>
  <si>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</si>
  <si>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</si>
  <si>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</si>
  <si>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</si>
  <si>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</si>
  <si>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</si>
  <si>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</si>
  <si>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</si>
  <si>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</si>
  <si>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</si>
  <si>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</si>
  <si>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</si>
  <si>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</si>
  <si>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</si>
  <si>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</si>
  <si>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</si>
  <si>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</si>
  <si>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</si>
  <si>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</si>
  <si>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</si>
  <si>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</si>
  <si>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</si>
  <si>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</si>
  <si>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</si>
  <si>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</si>
  <si>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</si>
  <si>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</si>
  <si>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</si>
  <si>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</si>
  <si>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</si>
  <si>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</si>
  <si>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</si>
  <si>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</si>
  <si>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</si>
  <si>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</si>
  <si>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</si>
  <si>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</si>
  <si>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</si>
  <si>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</si>
  <si>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</si>
  <si>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</si>
  <si>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</si>
  <si>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</si>
  <si>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</si>
  <si>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</si>
  <si>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</si>
  <si>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</si>
  <si>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</si>
  <si>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</si>
  <si>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</si>
  <si>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</si>
  <si>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</si>
  <si>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</si>
  <si>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</si>
  <si>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</si>
  <si>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</si>
  <si>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</si>
  <si>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</si>
  <si>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</si>
  <si>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</si>
  <si>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</si>
  <si>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</si>
  <si>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</si>
  <si>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</si>
  <si>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</si>
  <si>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</si>
  <si>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</si>
  <si>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</si>
  <si>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</si>
  <si>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</si>
  <si>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</si>
  <si>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</si>
  <si>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</si>
  <si>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</si>
  <si>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</si>
  <si>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</si>
  <si>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</si>
  <si>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</si>
  <si>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</si>
  <si>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</si>
  <si>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</si>
  <si>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</si>
  <si>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</si>
  <si>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</si>
  <si>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</si>
  <si>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</si>
  <si>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</si>
  <si>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</si>
  <si>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</si>
  <si>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</si>
  <si>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</si>
  <si>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</si>
  <si>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</si>
  <si>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</si>
  <si>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</si>
  <si>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</si>
  <si>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</si>
  <si>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</si>
  <si>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</si>
  <si>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</si>
  <si>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</si>
  <si>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</si>
  <si>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</si>
  <si>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</si>
  <si>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</si>
  <si>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</si>
  <si>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</si>
  <si>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</si>
  <si>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</si>
  <si>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</si>
  <si>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</si>
  <si>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</si>
  <si>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</si>
  <si>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</si>
  <si>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</si>
  <si>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</si>
  <si>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</si>
  <si>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</si>
  <si>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</si>
  <si>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</si>
  <si>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</si>
  <si>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</si>
  <si>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</si>
  <si>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</si>
  <si>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</si>
  <si>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</si>
  <si>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</si>
  <si>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</si>
  <si>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</si>
  <si>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</si>
  <si>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</si>
  <si>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</si>
  <si>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</si>
  <si>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</si>
  <si>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</si>
  <si>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</si>
  <si>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</si>
  <si>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</si>
  <si>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</si>
  <si>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</si>
  <si>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</si>
  <si>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</si>
  <si>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</si>
  <si>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</si>
  <si>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</si>
  <si>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</si>
  <si>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</si>
  <si>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</si>
  <si>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</si>
  <si>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</si>
  <si>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</si>
  <si>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</si>
  <si>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</si>
  <si>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</si>
  <si>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</si>
  <si>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</si>
  <si>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</si>
  <si>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</si>
  <si>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</si>
  <si>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</si>
  <si>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</si>
  <si>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</si>
  <si>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</si>
  <si>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</si>
  <si>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</si>
  <si>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</si>
  <si>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</si>
  <si>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</si>
  <si>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</si>
  <si>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</si>
  <si>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</si>
  <si>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</si>
  <si>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</si>
  <si>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</si>
  <si>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</si>
  <si>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</si>
  <si>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</si>
  <si>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</si>
  <si>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</si>
  <si>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</si>
  <si>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</si>
  <si>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</si>
  <si>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</si>
  <si>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</si>
  <si>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</si>
  <si>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</si>
  <si>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</si>
  <si>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</si>
  <si>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</si>
  <si>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</si>
  <si>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</si>
  <si>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</si>
  <si>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</si>
  <si>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</si>
  <si>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</si>
  <si>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</si>
  <si>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</si>
  <si>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</si>
  <si>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</si>
  <si>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</si>
  <si>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</si>
  <si>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</si>
  <si>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</si>
  <si>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</si>
  <si>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</si>
  <si>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</si>
  <si>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</si>
  <si>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</si>
  <si>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</si>
  <si>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</si>
  <si>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</si>
  <si>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</si>
  <si>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</si>
  <si>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</si>
  <si>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</si>
  <si>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</si>
  <si>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</si>
  <si>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</si>
  <si>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</si>
  <si>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</si>
  <si>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</si>
  <si>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</si>
  <si>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</si>
  <si>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</si>
  <si>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</si>
  <si>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</si>
  <si>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</si>
  <si>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</si>
  <si>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</si>
  <si>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</si>
  <si>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</si>
  <si>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</si>
  <si>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</si>
  <si>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</si>
  <si>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</si>
  <si>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</si>
  <si>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</si>
  <si>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</si>
  <si>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</si>
  <si>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</si>
  <si>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</si>
  <si>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</si>
  <si>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</si>
  <si>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</si>
  <si>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</si>
  <si>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</si>
  <si>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</si>
  <si>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</si>
  <si>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</si>
  <si>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</si>
  <si>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</si>
  <si>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</si>
  <si>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</si>
  <si>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</si>
  <si>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</si>
  <si>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</si>
  <si>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</si>
  <si>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</si>
  <si>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</si>
  <si>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</si>
  <si>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</si>
  <si>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</si>
  <si>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</si>
  <si>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</si>
  <si>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</si>
  <si>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</si>
  <si>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</si>
  <si>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</si>
  <si>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</si>
  <si>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</si>
  <si>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</si>
  <si>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</si>
  <si>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</si>
  <si>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</si>
  <si>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</si>
  <si>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</si>
  <si>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</si>
  <si>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</si>
  <si>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</si>
  <si>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</si>
  <si>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</si>
  <si>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</si>
  <si>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</si>
  <si>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</si>
  <si>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</si>
  <si>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</si>
  <si>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</si>
  <si>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</si>
  <si>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</si>
  <si>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</si>
  <si>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</si>
  <si>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</si>
  <si>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</si>
  <si>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</si>
  <si>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</si>
  <si>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</si>
  <si>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</si>
  <si>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</si>
  <si>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</si>
  <si>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</si>
  <si>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</si>
  <si>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</si>
  <si>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</si>
  <si>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</si>
  <si>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</si>
  <si>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</si>
  <si>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</si>
  <si>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</si>
  <si>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</si>
  <si>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</si>
  <si>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</si>
  <si>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</si>
  <si>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</si>
  <si>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</si>
  <si>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</si>
  <si>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</si>
  <si>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</si>
  <si>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</si>
  <si>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</si>
  <si>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</si>
  <si>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</si>
  <si>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</si>
  <si>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</si>
  <si>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</si>
  <si>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</si>
  <si>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</si>
  <si>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</si>
  <si>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</si>
  <si>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</si>
  <si>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</si>
  <si>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</si>
  <si>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</si>
  <si>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</si>
  <si>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</si>
  <si>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</si>
  <si>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</si>
  <si>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</si>
  <si>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</si>
  <si>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</si>
  <si>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</si>
  <si>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</si>
  <si>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</si>
  <si>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</si>
  <si>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</si>
  <si>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</si>
  <si>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</si>
  <si>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</si>
  <si>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</si>
  <si>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</si>
  <si>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</si>
  <si>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</si>
  <si>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</si>
  <si>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</si>
  <si>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</si>
  <si>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</si>
  <si>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</si>
  <si>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</si>
  <si>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</si>
  <si>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</si>
  <si>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</si>
  <si>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</si>
  <si>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</si>
  <si>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</si>
  <si>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</si>
  <si>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</si>
  <si>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</si>
  <si>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</si>
  <si>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</si>
  <si>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</si>
  <si>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</si>
  <si>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</si>
  <si>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</si>
  <si>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</si>
  <si>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</si>
  <si>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</si>
  <si>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</si>
  <si>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</si>
  <si>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</si>
  <si>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</si>
  <si>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</si>
  <si>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</si>
  <si>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</si>
  <si>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</si>
  <si>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</si>
  <si>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</si>
  <si>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</si>
  <si>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</si>
  <si>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</si>
  <si>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</si>
  <si>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</si>
  <si>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</si>
  <si>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</si>
  <si>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</si>
  <si>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</si>
  <si>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</si>
  <si>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</si>
  <si>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</si>
  <si>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</si>
  <si>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</si>
  <si>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</si>
  <si>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</si>
  <si>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</si>
  <si>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</si>
  <si>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</si>
  <si>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</si>
  <si>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</si>
  <si>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</si>
  <si>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</si>
  <si>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</si>
  <si>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</si>
  <si>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</si>
  <si>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</si>
  <si>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</si>
  <si>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</si>
  <si>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</si>
  <si>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</si>
  <si>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</si>
  <si>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</si>
  <si>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</si>
  <si>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</si>
  <si>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</si>
  <si>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</si>
  <si>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</si>
  <si>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</si>
  <si>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</si>
  <si>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</si>
  <si>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</si>
  <si>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</si>
  <si>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</si>
  <si>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</si>
  <si>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</si>
  <si>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</si>
  <si>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</si>
  <si>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</si>
  <si>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</si>
  <si>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</si>
  <si>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</si>
  <si>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</si>
  <si>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</si>
  <si>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</si>
  <si>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</si>
  <si>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</si>
  <si>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</si>
  <si>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</si>
  <si>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</si>
  <si>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</si>
  <si>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</si>
  <si>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</si>
  <si>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</si>
  <si>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</si>
  <si>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</si>
  <si>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</si>
  <si>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</si>
  <si>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</si>
  <si>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</si>
  <si>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</si>
  <si>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</si>
  <si>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</si>
  <si>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</si>
  <si>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</si>
  <si>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</si>
  <si>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</si>
  <si>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</si>
  <si>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</si>
  <si>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</si>
  <si>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</si>
  <si>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</si>
  <si>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</si>
  <si>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</si>
  <si>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</si>
  <si>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</si>
  <si>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</si>
  <si>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</si>
  <si>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</si>
  <si>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</si>
  <si>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</si>
  <si>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</si>
  <si>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</si>
  <si>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</si>
  <si>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</si>
  <si>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</si>
  <si>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</si>
  <si>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</si>
  <si>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</si>
  <si>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</si>
  <si>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</si>
  <si>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</si>
  <si>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</si>
  <si>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</si>
  <si>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</si>
  <si>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</si>
  <si>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</si>
  <si>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</si>
  <si>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</si>
  <si>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</si>
  <si>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</si>
  <si>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</si>
  <si>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</si>
  <si>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</si>
  <si>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</si>
  <si>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</si>
  <si>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</si>
  <si>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</si>
  <si>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</si>
  <si>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</si>
  <si>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</si>
  <si>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</si>
  <si>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</si>
  <si>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</si>
  <si>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</si>
  <si>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</si>
  <si>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</si>
  <si>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</si>
  <si>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</si>
  <si>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</si>
  <si>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</si>
  <si>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</si>
  <si>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</si>
  <si>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</si>
  <si>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</si>
  <si>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</si>
  <si>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</si>
  <si>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</si>
  <si>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</si>
  <si>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</si>
  <si>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</si>
  <si>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</si>
  <si>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</si>
  <si>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</si>
  <si>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</si>
  <si>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</si>
  <si>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</si>
  <si>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</si>
  <si>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</si>
  <si>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</si>
  <si>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</si>
  <si>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</si>
  <si>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</si>
  <si>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</si>
  <si>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</si>
  <si>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</si>
  <si>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</si>
  <si>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</si>
  <si>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</si>
  <si>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</si>
  <si>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</si>
  <si>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</si>
  <si>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</si>
  <si>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</si>
  <si>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</si>
  <si>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</si>
  <si>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</si>
  <si>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</si>
  <si>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</si>
  <si>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</si>
  <si>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</si>
  <si>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</si>
  <si>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</si>
  <si>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</si>
  <si>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</si>
  <si>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</si>
  <si>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</si>
  <si>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</si>
  <si>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</si>
  <si>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</si>
  <si>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</si>
  <si>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</si>
  <si>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</si>
  <si>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</si>
  <si>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</si>
  <si>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</si>
  <si>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</si>
  <si>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</si>
  <si>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</si>
  <si>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</si>
  <si>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</si>
  <si>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</si>
  <si>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</si>
  <si>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</si>
  <si>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</si>
  <si>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</si>
  <si>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</si>
  <si>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</si>
  <si>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</si>
  <si>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</si>
  <si>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</si>
  <si>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</si>
  <si>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</si>
  <si>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</si>
  <si>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</si>
  <si>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</si>
  <si>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</si>
  <si>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</si>
  <si>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</si>
  <si>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</si>
  <si>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</si>
  <si>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</si>
  <si>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</si>
  <si>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</si>
  <si>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</si>
  <si>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</si>
  <si>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</si>
  <si>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</si>
  <si>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</si>
  <si>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</si>
  <si>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</si>
  <si>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</si>
  <si>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</si>
  <si>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</si>
  <si>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</si>
  <si>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</si>
  <si>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</si>
  <si>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</si>
  <si>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</si>
  <si>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</si>
  <si>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</si>
  <si>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</si>
  <si>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</si>
  <si>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</si>
  <si>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</si>
  <si>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</si>
  <si>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</si>
  <si>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</si>
  <si>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</si>
  <si>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</si>
  <si>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</si>
  <si>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</si>
  <si>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</si>
  <si>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</si>
  <si>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</si>
  <si>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</si>
  <si>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</si>
  <si>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</si>
  <si>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</si>
  <si>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</si>
  <si>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</si>
  <si>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</si>
  <si>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</si>
  <si>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</si>
  <si>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</si>
  <si>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</si>
  <si>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</si>
  <si>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</si>
  <si>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</si>
  <si>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</si>
  <si>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</si>
  <si>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</si>
  <si>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</si>
  <si>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</si>
  <si>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</si>
  <si>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</si>
  <si>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</si>
  <si>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</si>
  <si>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</si>
  <si>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</si>
  <si>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</si>
  <si>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</si>
  <si>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</si>
  <si>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</si>
  <si>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</si>
  <si>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</si>
  <si>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</si>
  <si>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</si>
  <si>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</si>
  <si>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</si>
  <si>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</si>
  <si>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</si>
  <si>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</si>
  <si>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</si>
  <si>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</si>
  <si>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</si>
  <si>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</si>
  <si>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</si>
  <si>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</si>
  <si>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</si>
  <si>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</si>
  <si>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</si>
  <si>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</si>
  <si>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</si>
  <si>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</si>
  <si>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</si>
  <si>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</si>
  <si>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</si>
  <si>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</si>
  <si>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</si>
  <si>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</si>
  <si>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</si>
  <si>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</si>
  <si>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</si>
  <si>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</si>
  <si>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</si>
  <si>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</si>
  <si>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</si>
  <si>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</si>
  <si>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</si>
  <si>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</si>
  <si>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</si>
  <si>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</si>
  <si>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</si>
  <si>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</si>
  <si>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</si>
  <si>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</si>
  <si>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</si>
  <si>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</si>
  <si>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</si>
  <si>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</si>
  <si>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</si>
  <si>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</si>
  <si>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</si>
  <si>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</si>
  <si>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</si>
  <si>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</si>
  <si>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</si>
  <si>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</si>
  <si>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</si>
  <si>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</si>
  <si>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</si>
  <si>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</si>
  <si>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</si>
  <si>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</si>
  <si>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</si>
  <si>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</si>
  <si>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</si>
  <si>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</si>
  <si>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</si>
  <si>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</si>
  <si>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</si>
  <si>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</si>
  <si>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</si>
  <si>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</si>
  <si>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</si>
  <si>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</si>
  <si>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</si>
  <si>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</si>
  <si>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</si>
  <si>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</si>
  <si>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</si>
  <si>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</si>
  <si>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</si>
  <si>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</si>
  <si>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</si>
  <si>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</si>
  <si>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</si>
  <si>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</si>
  <si>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</si>
  <si>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</si>
  <si>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</si>
  <si>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</si>
  <si>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</si>
  <si>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</si>
  <si>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</si>
  <si>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</si>
  <si>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</si>
  <si>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</si>
  <si>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</si>
  <si>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</si>
  <si>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</si>
  <si>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</si>
  <si>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</si>
  <si>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</si>
  <si>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</si>
  <si>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</si>
  <si>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</si>
  <si>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</si>
  <si>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</si>
  <si>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</si>
  <si>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</si>
  <si>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</si>
  <si>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</si>
  <si>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</si>
  <si>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</si>
  <si>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</si>
  <si>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</si>
  <si>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</si>
  <si>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</si>
  <si>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</si>
  <si>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</si>
  <si>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</si>
  <si>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</si>
  <si>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</si>
  <si>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</si>
  <si>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</si>
  <si>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</si>
  <si>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</si>
  <si>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</si>
  <si>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</si>
  <si>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</si>
  <si>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</si>
  <si>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</si>
  <si>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</si>
  <si>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</si>
  <si>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</si>
  <si>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</si>
  <si>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</si>
  <si>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</si>
  <si>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</si>
  <si>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</si>
  <si>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</si>
  <si>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</si>
  <si>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</si>
  <si>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</si>
  <si>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</si>
  <si>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</si>
  <si>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</si>
  <si>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</si>
  <si>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</si>
  <si>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</si>
  <si>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</si>
  <si>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</si>
  <si>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</si>
  <si>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</si>
  <si>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</si>
  <si>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</si>
  <si>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</si>
  <si>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</si>
  <si>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</si>
  <si>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</si>
  <si>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</si>
  <si>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</si>
  <si>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</si>
  <si>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</si>
  <si>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</si>
  <si>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</si>
  <si>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</si>
  <si>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</si>
  <si>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</si>
  <si>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</si>
  <si>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</si>
  <si>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</si>
  <si>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</si>
  <si>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</si>
  <si>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</si>
  <si>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</si>
  <si>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</si>
  <si>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</si>
  <si>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</si>
  <si>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</si>
  <si>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</si>
  <si>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</si>
  <si>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</si>
  <si>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</si>
  <si>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</si>
  <si>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</si>
  <si>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</si>
  <si>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</si>
  <si>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</si>
  <si>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</si>
  <si>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</si>
  <si>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</si>
  <si>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</si>
  <si>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</si>
  <si>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</si>
  <si>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</si>
  <si>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</si>
  <si>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</si>
  <si>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</si>
  <si>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</si>
  <si>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</si>
  <si>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</si>
  <si>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</si>
  <si>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</si>
  <si>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</si>
  <si>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</si>
  <si>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</si>
  <si>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</si>
  <si>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</si>
  <si>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</si>
  <si>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</si>
  <si>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</si>
  <si>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</si>
  <si>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</si>
  <si>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</si>
  <si>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</si>
  <si>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</si>
  <si>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</si>
  <si>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</si>
  <si>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</si>
  <si>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</si>
  <si>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</si>
  <si>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</si>
  <si>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</si>
  <si>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</si>
  <si>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</si>
  <si>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</si>
  <si>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</si>
  <si>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</si>
  <si>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</si>
  <si>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</si>
  <si>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</si>
  <si>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</si>
  <si>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</si>
  <si>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</si>
  <si>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</si>
  <si>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</si>
  <si>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</si>
  <si>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</si>
  <si>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</si>
  <si>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</si>
  <si>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</si>
  <si>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</si>
  <si>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</si>
  <si>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</si>
  <si>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</si>
  <si>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</si>
  <si>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</si>
  <si>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</si>
  <si>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</si>
  <si>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</si>
  <si>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</si>
  <si>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</si>
  <si>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</si>
  <si>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</si>
  <si>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</si>
  <si>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</si>
  <si>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</si>
  <si>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</si>
  <si>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</si>
  <si>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</si>
  <si>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</si>
  <si>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</si>
  <si>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</si>
  <si>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</si>
  <si>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</si>
  <si>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</si>
  <si>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</si>
  <si>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</si>
  <si>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</si>
  <si>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</si>
  <si>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</si>
  <si>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</si>
  <si>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</si>
  <si>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</si>
  <si>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</si>
  <si>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</si>
  <si>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</si>
  <si>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</si>
  <si>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</si>
  <si>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</si>
  <si>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</si>
  <si>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</si>
  <si>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</si>
  <si>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</si>
  <si>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</si>
  <si>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</si>
  <si>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</si>
  <si>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</si>
  <si>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</si>
  <si>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</si>
  <si>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</si>
  <si>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</si>
  <si>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</si>
  <si>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</si>
  <si>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</si>
  <si>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</si>
  <si>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</si>
  <si>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</si>
  <si>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</si>
  <si>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</si>
  <si>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</si>
  <si>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</si>
  <si>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</si>
  <si>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</si>
  <si>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</si>
  <si>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</si>
  <si>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</si>
  <si>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</si>
  <si>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</si>
  <si>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</si>
  <si>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</si>
  <si>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</si>
  <si>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</si>
  <si>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</si>
  <si>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</si>
  <si>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</si>
  <si>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</si>
  <si>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</si>
  <si>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</si>
  <si>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</si>
  <si>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</si>
  <si>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</si>
  <si>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</si>
  <si>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</si>
  <si>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</si>
  <si>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</si>
  <si>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</si>
  <si>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</si>
  <si>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</si>
  <si>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</si>
  <si>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</si>
  <si>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</si>
  <si>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</si>
  <si>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</si>
  <si>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</si>
  <si>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</si>
  <si>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</si>
  <si>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</si>
  <si>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</si>
  <si>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</si>
  <si>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</si>
  <si>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</si>
  <si>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</si>
  <si>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</si>
  <si>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</si>
  <si>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</si>
  <si>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</si>
  <si>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</si>
  <si>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</si>
  <si>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</si>
  <si>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</si>
  <si>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</si>
  <si>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</si>
  <si>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</si>
  <si>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</si>
  <si>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</si>
  <si>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</si>
  <si>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</si>
  <si>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</si>
  <si>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</si>
  <si>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</si>
  <si>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</si>
  <si>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</si>
  <si>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</si>
  <si>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</si>
  <si>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</si>
  <si>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</si>
  <si>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</si>
  <si>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</si>
  <si>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</si>
  <si>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</si>
  <si>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</si>
  <si>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</si>
  <si>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</si>
  <si>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</si>
  <si>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</si>
  <si>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</si>
  <si>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</si>
  <si>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</si>
  <si>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</si>
  <si>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</si>
  <si>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</si>
  <si>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</si>
  <si>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</si>
  <si>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</si>
  <si>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</si>
  <si>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</si>
  <si>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</si>
  <si>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</si>
  <si>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</si>
  <si>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</si>
  <si>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</si>
  <si>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</si>
  <si>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</si>
  <si>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</si>
  <si>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</si>
  <si>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</si>
  <si>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</si>
  <si>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</si>
  <si>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</si>
  <si>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</si>
  <si>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</si>
  <si>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</si>
  <si>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</si>
  <si>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</si>
  <si>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</si>
  <si>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</si>
  <si>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</si>
  <si>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</si>
  <si>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</si>
  <si>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</si>
  <si>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</si>
  <si>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</si>
  <si>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</si>
  <si>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</si>
  <si>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</si>
  <si>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</si>
  <si>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</si>
  <si>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</si>
  <si>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</si>
  <si>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</si>
  <si>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</si>
  <si>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</si>
  <si>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</si>
  <si>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</si>
  <si>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</si>
  <si>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</si>
  <si>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</si>
  <si>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</si>
  <si>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</si>
  <si>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</si>
  <si>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</si>
  <si>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</si>
  <si>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</si>
  <si>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</si>
  <si>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</si>
  <si>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</si>
  <si>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</si>
  <si>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</si>
  <si>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</si>
  <si>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</si>
  <si>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</si>
  <si>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</si>
  <si>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</si>
  <si>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</si>
  <si>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</si>
  <si>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</si>
  <si>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</si>
  <si>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</si>
  <si>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</si>
  <si>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</si>
  <si>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</si>
  <si>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</si>
  <si>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</si>
  <si>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</si>
  <si>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</si>
  <si>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</si>
  <si>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</si>
  <si>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</si>
  <si>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</si>
  <si>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</si>
  <si>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</si>
  <si>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</si>
  <si>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</si>
  <si>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</si>
  <si>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</si>
  <si>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</si>
  <si>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</si>
  <si>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</si>
  <si>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</si>
  <si>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</si>
  <si>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</si>
  <si>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</si>
  <si>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</si>
  <si>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</si>
  <si>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</si>
  <si>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</si>
  <si>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</si>
  <si>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</si>
  <si>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</si>
  <si>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</si>
  <si>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</si>
  <si>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</si>
  <si>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</si>
  <si>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</si>
  <si>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</si>
  <si>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</si>
  <si>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</si>
  <si>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</si>
  <si>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</si>
  <si>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</si>
  <si>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</si>
  <si>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</si>
  <si>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</si>
  <si>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</si>
  <si>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</si>
  <si>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</si>
  <si>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</si>
  <si>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</si>
  <si>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</si>
  <si>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</si>
  <si>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</si>
  <si>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</si>
  <si>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</si>
  <si>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</si>
  <si>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</si>
  <si>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</si>
  <si>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</si>
  <si>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</si>
  <si>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</si>
  <si>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</si>
  <si>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</si>
  <si>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</si>
  <si>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</si>
  <si>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</si>
  <si>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</si>
  <si>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</si>
  <si>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</si>
  <si>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</si>
  <si>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</si>
  <si>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</si>
  <si>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</si>
  <si>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</si>
  <si>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</si>
  <si>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</si>
  <si>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</si>
  <si>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</si>
  <si>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</si>
  <si>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</si>
  <si>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</si>
  <si>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</si>
  <si>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</si>
  <si>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</si>
  <si>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</si>
  <si>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</si>
  <si>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</si>
  <si>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</si>
  <si>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</si>
  <si>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</si>
  <si>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</si>
  <si>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</si>
  <si>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</si>
  <si>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</si>
  <si>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</si>
  <si>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</si>
  <si>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</si>
  <si>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</si>
  <si>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</si>
  <si>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</si>
  <si>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</si>
  <si>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</si>
  <si>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</si>
  <si>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</si>
  <si>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</si>
  <si>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</si>
  <si>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</si>
  <si>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</si>
  <si>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</si>
  <si>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</si>
  <si>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</si>
  <si>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</si>
  <si>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</si>
  <si>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</si>
  <si>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</si>
  <si>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</si>
  <si>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</si>
  <si>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</si>
  <si>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</si>
  <si>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</si>
  <si>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</si>
  <si>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</si>
  <si>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</si>
  <si>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</si>
  <si>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</si>
  <si>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</si>
  <si>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</si>
  <si>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</si>
  <si>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</si>
  <si>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</si>
  <si>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</si>
  <si>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</si>
  <si>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</si>
  <si>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</si>
  <si>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</si>
  <si>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</si>
  <si>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</si>
  <si>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</si>
  <si>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</si>
  <si>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</si>
  <si>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</si>
  <si>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</si>
  <si>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</si>
  <si>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</si>
  <si>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</si>
  <si>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</si>
  <si>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</si>
  <si>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</si>
  <si>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</si>
  <si>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</si>
  <si>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</si>
  <si>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</si>
  <si>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</si>
  <si>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</si>
  <si>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</si>
  <si>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</si>
  <si>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</si>
  <si>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</si>
  <si>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</si>
  <si>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</si>
  <si>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</si>
  <si>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</si>
  <si>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</si>
  <si>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</si>
  <si>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</si>
  <si>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</si>
  <si>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</si>
  <si>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</si>
  <si>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</si>
  <si>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</si>
  <si>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</si>
  <si>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</si>
  <si>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</si>
  <si>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</si>
  <si>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</si>
  <si>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</si>
  <si>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</si>
  <si>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</si>
  <si>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</si>
  <si>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</si>
  <si>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</si>
  <si>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</si>
  <si>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</si>
  <si>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</si>
  <si>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</si>
  <si>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</si>
  <si>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</si>
  <si>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</si>
  <si>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</si>
  <si>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</si>
  <si>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</si>
  <si>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</si>
  <si>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</si>
  <si>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</si>
  <si>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</si>
  <si>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</si>
  <si>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</si>
  <si>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</si>
  <si>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</si>
  <si>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</si>
  <si>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</si>
  <si>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</si>
  <si>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</si>
  <si>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</si>
  <si>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</si>
  <si>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</si>
  <si>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</si>
  <si>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</si>
  <si>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</si>
  <si>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</si>
  <si>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</si>
  <si>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</si>
  <si>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</si>
  <si>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</si>
  <si>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</si>
  <si>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</si>
  <si>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</si>
  <si>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</si>
  <si>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</si>
  <si>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</si>
  <si>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</si>
  <si>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</si>
  <si>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</si>
  <si>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</si>
  <si>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</si>
  <si>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</si>
  <si>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</si>
  <si>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</si>
  <si>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</si>
  <si>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</si>
  <si>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</si>
  <si>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</si>
  <si>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</si>
  <si>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</si>
  <si>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</si>
  <si>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</si>
  <si>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</si>
  <si>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</si>
  <si>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</si>
  <si>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</si>
  <si>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</si>
  <si>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</si>
  <si>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</si>
  <si>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</si>
  <si>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</si>
  <si>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</si>
  <si>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</si>
  <si>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</si>
  <si>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</si>
  <si>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</si>
  <si>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</si>
  <si>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</si>
  <si>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</si>
  <si>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</si>
  <si>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</si>
  <si>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</si>
  <si>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</si>
  <si>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</si>
  <si>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</si>
  <si>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</si>
  <si>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</si>
  <si>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</si>
  <si>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</si>
  <si>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</si>
  <si>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</si>
  <si>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</si>
  <si>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</si>
  <si>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</si>
  <si>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</si>
  <si>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</si>
  <si>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</si>
  <si>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</si>
  <si>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</si>
  <si>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</si>
  <si>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</si>
  <si>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</si>
  <si>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</si>
  <si>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</si>
  <si>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</si>
  <si>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</si>
  <si>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</si>
  <si>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</si>
  <si>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</si>
  <si>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</si>
  <si>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</si>
  <si>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</si>
  <si>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</si>
  <si>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</si>
  <si>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</si>
  <si>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</si>
  <si>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</si>
  <si>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</si>
  <si>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</si>
  <si>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</si>
  <si>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</si>
  <si>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</si>
  <si>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</si>
  <si>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</si>
  <si>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</si>
  <si>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</si>
  <si>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</si>
  <si>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</si>
  <si>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</si>
  <si>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</si>
  <si>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</si>
  <si>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</si>
  <si>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</si>
  <si>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</si>
  <si>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</si>
  <si>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</si>
  <si>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</si>
  <si>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</si>
  <si>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</si>
  <si>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</si>
  <si>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</si>
  <si>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</si>
  <si>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</si>
  <si>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</si>
  <si>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</si>
  <si>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</si>
  <si>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</si>
  <si>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</si>
  <si>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</si>
  <si>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</si>
  <si>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</si>
  <si>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</si>
  <si>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</si>
  <si>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</si>
  <si>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</si>
  <si>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</si>
  <si>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</si>
  <si>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</si>
  <si>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</si>
  <si>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</si>
  <si>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</si>
  <si>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</si>
  <si>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</si>
  <si>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</si>
  <si>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</si>
  <si>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</si>
  <si>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</si>
  <si>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</si>
  <si>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</si>
  <si>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</si>
  <si>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</si>
  <si>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</si>
  <si>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</si>
  <si>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</si>
  <si>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</si>
  <si>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</si>
  <si>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</si>
  <si>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</si>
  <si>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</si>
  <si>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</si>
  <si>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</si>
  <si>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</si>
  <si>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</si>
  <si>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</si>
  <si>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</si>
  <si>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</si>
  <si>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</si>
  <si>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</si>
  <si>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</si>
  <si>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</si>
  <si>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</si>
  <si>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</si>
  <si>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</si>
  <si>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</si>
  <si>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</si>
  <si>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</si>
  <si>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</si>
  <si>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</si>
  <si>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</si>
  <si>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</si>
  <si>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</si>
  <si>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</si>
  <si>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</si>
  <si>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</si>
  <si>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</si>
  <si>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</si>
  <si>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</si>
  <si>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</si>
  <si>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</si>
  <si>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</si>
  <si>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</si>
  <si>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</si>
  <si>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</si>
  <si>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</si>
  <si>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</si>
  <si>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</si>
  <si>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</si>
  <si>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</si>
  <si>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</si>
  <si>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</si>
  <si>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</si>
  <si>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</si>
  <si>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</si>
  <si>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</si>
  <si>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</si>
  <si>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</si>
  <si>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</si>
  <si>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</si>
  <si>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</si>
  <si>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</si>
  <si>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</si>
  <si>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</si>
  <si>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</si>
  <si>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</si>
  <si>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</si>
  <si>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</si>
  <si>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</si>
  <si>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</si>
  <si>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</si>
  <si>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</si>
  <si>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</si>
  <si>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</si>
  <si>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</si>
  <si>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</si>
  <si>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</si>
  <si>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</si>
  <si>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</si>
  <si>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</si>
  <si>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</si>
  <si>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</si>
  <si>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</si>
  <si>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</si>
  <si>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</si>
  <si>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</si>
  <si>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</si>
  <si>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</si>
  <si>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</si>
  <si>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</si>
  <si>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</si>
  <si>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</si>
  <si>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</si>
  <si>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</si>
  <si>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</si>
  <si>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</si>
  <si>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</si>
  <si>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</si>
  <si>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</si>
  <si>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</si>
  <si>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</si>
  <si>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</si>
  <si>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</si>
  <si>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</si>
  <si>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</si>
  <si>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</si>
  <si>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</si>
  <si>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</si>
  <si>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</si>
  <si>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</si>
  <si>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</si>
  <si>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</si>
  <si>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</si>
  <si>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</si>
  <si>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</si>
  <si>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</si>
  <si>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</si>
  <si>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</si>
  <si>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</si>
  <si>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</si>
  <si>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</si>
  <si>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</si>
  <si>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</si>
  <si>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</si>
  <si>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</si>
  <si>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</si>
  <si>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</si>
  <si>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</si>
  <si>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</si>
  <si>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</si>
  <si>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</si>
  <si>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</si>
  <si>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</si>
  <si>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</si>
  <si>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</si>
  <si>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</si>
  <si>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</si>
  <si>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</si>
  <si>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</si>
  <si>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</si>
  <si>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</si>
  <si>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</si>
  <si>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</si>
  <si>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</si>
  <si>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</si>
  <si>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</si>
  <si>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</si>
  <si>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</si>
  <si>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</si>
  <si>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</si>
  <si>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</si>
  <si>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</si>
  <si>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</si>
  <si>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</si>
  <si>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</si>
  <si>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</si>
  <si>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</si>
  <si>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</si>
  <si>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</si>
  <si>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</si>
  <si>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</si>
  <si>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</si>
  <si>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</si>
  <si>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</si>
  <si>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</si>
  <si>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</si>
  <si>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</si>
  <si>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</si>
  <si>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</si>
  <si>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</si>
  <si>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</si>
  <si>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</si>
  <si>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</si>
  <si>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</si>
  <si>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</si>
  <si>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</si>
  <si>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</si>
  <si>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</si>
  <si>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</si>
  <si>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</si>
  <si>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</si>
  <si>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</si>
  <si>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</si>
  <si>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</si>
  <si>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</si>
  <si>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</si>
  <si>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</si>
  <si>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</si>
  <si>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</si>
  <si>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</si>
  <si>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</si>
  <si>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</si>
  <si>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</si>
  <si>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</si>
  <si>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</si>
  <si>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</si>
  <si>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</si>
  <si>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</si>
  <si>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</si>
  <si>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</si>
  <si>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</si>
  <si>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</si>
  <si>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</si>
  <si>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</si>
  <si>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</si>
  <si>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</si>
  <si>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</si>
  <si>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</si>
  <si>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</si>
  <si>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</si>
  <si>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</si>
  <si>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</si>
  <si>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</si>
  <si>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</si>
  <si>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</si>
  <si>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</si>
  <si>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</si>
  <si>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</si>
  <si>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</si>
  <si>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</si>
  <si>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</si>
  <si>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</si>
  <si>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</si>
  <si>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</si>
  <si>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</si>
  <si>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</si>
  <si>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</si>
  <si>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</si>
  <si>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</si>
  <si>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</si>
  <si>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</si>
  <si>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</si>
  <si>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</si>
  <si>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</si>
  <si>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</si>
  <si>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</si>
  <si>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</si>
  <si>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</si>
  <si>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</si>
  <si>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</si>
  <si>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</si>
  <si>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</si>
  <si>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</si>
  <si>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</si>
  <si>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</si>
  <si>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</si>
  <si>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</si>
  <si>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</si>
  <si>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</si>
  <si>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</si>
  <si>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</si>
  <si>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</si>
  <si>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</si>
  <si>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</si>
  <si>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</si>
  <si>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</si>
  <si>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</si>
  <si>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</si>
  <si>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</si>
  <si>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</si>
  <si>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</si>
  <si>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</si>
  <si>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</si>
  <si>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</si>
  <si>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</si>
  <si>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</si>
  <si>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</si>
  <si>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</si>
  <si>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</si>
  <si>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</si>
  <si>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</si>
  <si>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</si>
  <si>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</si>
  <si>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</si>
  <si>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</si>
  <si>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</si>
  <si>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</si>
  <si>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</si>
  <si>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</si>
  <si>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</si>
  <si>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</si>
  <si>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</si>
  <si>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</si>
  <si>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</si>
  <si>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</si>
  <si>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</si>
  <si>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</si>
  <si>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</si>
  <si>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</si>
  <si>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</si>
  <si>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</si>
  <si>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</si>
  <si>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</si>
  <si>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</si>
  <si>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</si>
  <si>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</si>
  <si>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</si>
  <si>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</si>
  <si>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</si>
  <si>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</si>
  <si>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</si>
  <si>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</si>
  <si>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</si>
  <si>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</si>
  <si>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</si>
  <si>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</si>
  <si>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</si>
  <si>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</si>
  <si>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</si>
  <si>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</si>
  <si>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</si>
  <si>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</si>
  <si>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</si>
  <si>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</si>
  <si>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</si>
  <si>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</si>
  <si>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</si>
  <si>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</si>
  <si>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</si>
  <si>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</si>
  <si>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</si>
  <si>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</si>
  <si>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</si>
  <si>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</si>
  <si>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</si>
  <si>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</si>
  <si>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</si>
  <si>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</si>
  <si>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</si>
  <si>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</si>
  <si>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</si>
  <si>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</si>
  <si>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</si>
  <si>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</si>
  <si>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</si>
  <si>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</si>
  <si>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</si>
  <si>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</si>
  <si>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</si>
  <si>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</si>
  <si>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</si>
  <si>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</si>
  <si>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</si>
  <si>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</si>
  <si>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</si>
  <si>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</si>
  <si>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</si>
  <si>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</si>
  <si>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</si>
  <si>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</si>
  <si>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</si>
  <si>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</si>
  <si>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</si>
  <si>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</si>
  <si>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</si>
  <si>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</si>
  <si>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</si>
  <si>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</si>
  <si>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</si>
  <si>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</si>
  <si>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</si>
  <si>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</si>
  <si>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</si>
  <si>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</si>
  <si>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</si>
  <si>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</si>
  <si>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</si>
  <si>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</si>
  <si>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</si>
  <si>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</si>
  <si>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</si>
  <si>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</si>
  <si>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</si>
  <si>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</si>
  <si>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</si>
  <si>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</si>
  <si>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</si>
  <si>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</si>
  <si>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</si>
  <si>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</si>
  <si>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</si>
  <si>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</si>
  <si>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</si>
  <si>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</si>
  <si>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</si>
  <si>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</si>
  <si>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</si>
  <si>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</si>
  <si>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</si>
  <si>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</si>
  <si>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</si>
  <si>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</si>
  <si>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</si>
  <si>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</si>
  <si>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</si>
  <si>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</si>
  <si>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</si>
  <si>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</si>
  <si>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</si>
  <si>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</si>
  <si>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</si>
  <si>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</si>
  <si>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</si>
  <si>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</si>
  <si>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</si>
  <si>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</si>
  <si>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</si>
  <si>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</si>
  <si>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</si>
  <si>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</si>
  <si>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</si>
  <si>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</si>
  <si>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</si>
  <si>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</si>
  <si>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</si>
  <si>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</si>
  <si>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</si>
  <si>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</si>
  <si>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</si>
  <si>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</si>
  <si>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</si>
  <si>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</si>
  <si>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</si>
  <si>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</si>
  <si>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</si>
  <si>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</si>
  <si>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</si>
  <si>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</si>
  <si>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</si>
  <si>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</si>
  <si>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</si>
  <si>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</si>
  <si>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</si>
  <si>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</si>
  <si>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</si>
  <si>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</si>
  <si>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</si>
  <si>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</si>
  <si>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</si>
  <si>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</si>
  <si>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</si>
  <si>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</si>
  <si>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</si>
  <si>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</si>
  <si>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</si>
  <si>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</si>
  <si>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</si>
  <si>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</si>
  <si>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</si>
  <si>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</si>
  <si>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</si>
  <si>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</si>
  <si>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</si>
  <si>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</si>
  <si>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</si>
  <si>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</si>
  <si>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</si>
  <si>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</si>
  <si>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</si>
  <si>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</si>
  <si>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</si>
  <si>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</si>
  <si>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</si>
  <si>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</si>
  <si>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</si>
  <si>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</si>
  <si>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</si>
  <si>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</si>
  <si>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</si>
  <si>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</si>
  <si>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</si>
  <si>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</si>
  <si>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</si>
  <si>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</si>
  <si>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</si>
  <si>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</si>
  <si>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</si>
  <si>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</si>
  <si>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</si>
  <si>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</si>
  <si>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</si>
  <si>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</si>
  <si>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</si>
  <si>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</si>
  <si>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</si>
  <si>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</si>
  <si>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</si>
  <si>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</si>
  <si>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</si>
  <si>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</si>
  <si>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</si>
  <si>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</si>
  <si>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</si>
  <si>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</si>
  <si>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</si>
  <si>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</si>
  <si>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</si>
  <si>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</si>
  <si>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</si>
  <si>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</si>
  <si>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</si>
  <si>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</si>
  <si>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</si>
  <si>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</si>
  <si>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</si>
  <si>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</si>
  <si>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</si>
  <si>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</si>
  <si>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</si>
  <si>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</si>
  <si>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</si>
  <si>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</si>
  <si>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</si>
  <si>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</si>
  <si>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</si>
  <si>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</si>
  <si>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</si>
  <si>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</si>
  <si>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</si>
  <si>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</si>
  <si>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</si>
  <si>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</si>
  <si>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</si>
  <si>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</si>
  <si>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</si>
  <si>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</si>
  <si>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</si>
  <si>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</si>
  <si>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</si>
  <si>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</si>
  <si>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</si>
  <si>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</si>
  <si>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</si>
  <si>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</si>
  <si>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</si>
  <si>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</si>
  <si>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</si>
  <si>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</si>
  <si>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</si>
  <si>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</si>
  <si>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</si>
  <si>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</si>
  <si>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</si>
  <si>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</si>
  <si>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</si>
  <si>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</si>
  <si>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</si>
  <si>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</si>
  <si>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</si>
  <si>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</si>
  <si>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</si>
  <si>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</si>
  <si>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</si>
  <si>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</si>
  <si>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</si>
  <si>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</si>
  <si>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</si>
  <si>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</si>
  <si>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</si>
  <si>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</si>
  <si>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</si>
  <si>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</si>
  <si>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</si>
  <si>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</si>
  <si>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</si>
  <si>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</si>
  <si>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</si>
  <si>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</si>
  <si>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</si>
  <si>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</si>
  <si>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</si>
  <si>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</si>
  <si>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</si>
  <si>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</si>
  <si>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</si>
  <si>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</si>
  <si>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</si>
  <si>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</si>
  <si>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</si>
  <si>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</si>
  <si>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</si>
  <si>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</si>
  <si>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</si>
  <si>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</si>
  <si>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</si>
  <si>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</si>
  <si>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</si>
  <si>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</si>
  <si>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</si>
  <si>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</si>
  <si>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</si>
  <si>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</si>
  <si>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</si>
  <si>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</si>
  <si>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</si>
  <si>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</si>
  <si>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</si>
  <si>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</si>
  <si>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</si>
  <si>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</si>
  <si>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</si>
  <si>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</si>
  <si>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</si>
  <si>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</si>
  <si>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</si>
  <si>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</si>
  <si>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</si>
  <si>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</si>
  <si>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</si>
  <si>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</si>
  <si>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</si>
  <si>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</si>
  <si>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</si>
  <si>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</si>
  <si>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</si>
  <si>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</si>
  <si>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</si>
  <si>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</si>
  <si>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</si>
  <si>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</si>
  <si>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</si>
  <si>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</si>
  <si>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</si>
  <si>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</si>
  <si>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</si>
  <si>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</si>
  <si>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</si>
  <si>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</si>
  <si>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</si>
  <si>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</si>
  <si>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</si>
  <si>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</si>
  <si>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</si>
  <si>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</si>
  <si>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</si>
  <si>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</si>
  <si>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</si>
  <si>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</si>
  <si>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</si>
  <si>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</si>
  <si>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</si>
  <si>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</si>
  <si>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</si>
  <si>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</si>
  <si>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</si>
  <si>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</si>
  <si>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</si>
  <si>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</si>
  <si>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</si>
  <si>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</si>
  <si>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</si>
  <si>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</si>
  <si>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</si>
  <si>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</si>
  <si>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</si>
  <si>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</si>
  <si>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</si>
  <si>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</si>
  <si>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</si>
  <si>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</si>
  <si>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</si>
  <si>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</si>
  <si>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</si>
  <si>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</si>
  <si>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</si>
  <si>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</si>
  <si>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</si>
  <si>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</si>
  <si>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</si>
  <si>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</si>
  <si>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</si>
  <si>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</si>
  <si>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</si>
  <si>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</si>
  <si>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</si>
  <si>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</si>
  <si>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</si>
  <si>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</si>
  <si>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</si>
  <si>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</si>
  <si>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</si>
  <si>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</si>
  <si>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</si>
  <si>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</si>
  <si>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</si>
  <si>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</si>
  <si>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</si>
  <si>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</si>
  <si>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</si>
  <si>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</si>
  <si>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</si>
  <si>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</si>
  <si>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</si>
  <si>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</si>
  <si>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</si>
  <si>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</si>
  <si>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</si>
  <si>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</si>
  <si>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</si>
  <si>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</si>
  <si>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</si>
  <si>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</si>
  <si>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</si>
  <si>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</si>
  <si>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</si>
  <si>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</si>
  <si>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</si>
  <si>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</si>
  <si>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</si>
  <si>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</si>
  <si>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</si>
  <si>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</si>
  <si>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</si>
  <si>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</si>
  <si>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</si>
  <si>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</si>
  <si>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</si>
  <si>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</si>
  <si>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</si>
  <si>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</si>
  <si>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</si>
  <si>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</si>
  <si>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</si>
  <si>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</si>
  <si>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</si>
  <si>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</si>
  <si>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</si>
  <si>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</si>
  <si>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</si>
  <si>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</si>
  <si>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</si>
  <si>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</si>
  <si>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</si>
  <si>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</si>
  <si>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</si>
  <si>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</si>
  <si>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</si>
  <si>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</si>
  <si>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</si>
  <si>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</si>
  <si>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</si>
  <si>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</si>
  <si>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</si>
  <si>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</si>
  <si>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</si>
  <si>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</si>
  <si>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</si>
  <si>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</si>
  <si>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</si>
  <si>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</si>
  <si>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</si>
  <si>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</si>
  <si>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</si>
  <si>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</si>
  <si>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</si>
  <si>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</si>
  <si>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</si>
  <si>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</si>
  <si>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</si>
  <si>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</si>
  <si>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</si>
  <si>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</si>
  <si>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</si>
  <si>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</si>
  <si>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</si>
  <si>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</si>
  <si>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</si>
  <si>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</si>
  <si>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</si>
  <si>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</si>
  <si>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</si>
  <si>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</si>
  <si>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</si>
  <si>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</si>
  <si>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</si>
  <si>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</si>
  <si>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</si>
  <si>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</si>
  <si>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</si>
  <si>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</si>
  <si>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</si>
  <si>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</si>
  <si>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</si>
  <si>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</si>
  <si>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</si>
  <si>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</si>
  <si>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</si>
  <si>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</si>
  <si>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</si>
  <si>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</si>
  <si>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</si>
  <si>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</si>
  <si>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</si>
  <si>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</si>
  <si>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</si>
  <si>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</si>
  <si>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</si>
  <si>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</si>
  <si>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</si>
  <si>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</si>
  <si>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</si>
  <si>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</si>
  <si>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</si>
  <si>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</si>
  <si>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</si>
  <si>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</si>
  <si>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</si>
  <si>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</si>
  <si>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</si>
  <si>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</si>
  <si>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</si>
  <si>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</si>
  <si>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</si>
  <si>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</si>
  <si>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</si>
  <si>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</si>
  <si>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</si>
  <si>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</si>
  <si>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</si>
  <si>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</si>
  <si>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</si>
  <si>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</si>
  <si>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</si>
  <si>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</si>
  <si>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</si>
  <si>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</si>
  <si>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</si>
  <si>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</si>
  <si>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</si>
  <si>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</si>
  <si>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</si>
  <si>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</si>
  <si>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</si>
  <si>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</si>
  <si>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</si>
  <si>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</si>
  <si>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</si>
  <si>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</si>
  <si>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</si>
  <si>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</si>
  <si>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</si>
  <si>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</si>
  <si>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</si>
  <si>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</si>
  <si>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</si>
  <si>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</si>
  <si>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</si>
  <si>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</si>
  <si>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</si>
  <si>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</si>
  <si>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</si>
  <si>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</si>
  <si>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</si>
  <si>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</si>
  <si>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</si>
  <si>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</si>
  <si>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</si>
  <si>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</si>
  <si>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</si>
  <si>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</si>
  <si>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</si>
  <si>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</si>
  <si>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</si>
  <si>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</si>
  <si>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</si>
  <si>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</si>
  <si>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</si>
  <si>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</si>
  <si>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</si>
  <si>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</si>
  <si>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</si>
  <si>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</si>
  <si>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</si>
  <si>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</si>
  <si>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</si>
  <si>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</si>
  <si>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</si>
  <si>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</si>
  <si>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</si>
  <si>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</si>
  <si>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</si>
  <si>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</si>
  <si>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</si>
  <si>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</si>
  <si>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</si>
  <si>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</si>
  <si>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</si>
  <si>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</si>
  <si>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</si>
  <si>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</si>
  <si>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</si>
  <si>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</si>
  <si>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</si>
  <si>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</si>
  <si>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</si>
  <si>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</si>
  <si>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</si>
  <si>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</si>
  <si>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</si>
  <si>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</si>
  <si>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</si>
  <si>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</si>
  <si>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</si>
  <si>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</si>
  <si>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</si>
  <si>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</si>
  <si>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</si>
  <si>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</si>
  <si>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</si>
  <si>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</si>
  <si>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</si>
  <si>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</si>
  <si>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</si>
  <si>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</si>
  <si>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</si>
  <si>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</si>
  <si>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</si>
  <si>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</si>
  <si>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</si>
  <si>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</si>
  <si>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</si>
  <si>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</si>
  <si>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</si>
  <si>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</si>
  <si>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</si>
  <si>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</si>
  <si>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</si>
  <si>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</si>
  <si>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</si>
  <si>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</si>
  <si>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</si>
  <si>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</si>
  <si>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</si>
  <si>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</si>
  <si>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</si>
  <si>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</si>
  <si>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</si>
  <si>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</si>
  <si>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</si>
  <si>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</si>
  <si>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</si>
  <si>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</si>
  <si>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</si>
  <si>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</si>
  <si>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</si>
  <si>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</si>
  <si>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</si>
  <si>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</si>
  <si>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</si>
  <si>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</si>
  <si>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</si>
  <si>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</si>
  <si>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</si>
  <si>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</si>
  <si>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</si>
  <si>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</si>
  <si>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</si>
  <si>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</si>
  <si>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</si>
  <si>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</si>
  <si>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</si>
  <si>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</si>
  <si>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</si>
  <si>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</si>
  <si>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</si>
  <si>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</si>
  <si>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</si>
  <si>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</si>
  <si>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</si>
  <si>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</si>
  <si>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</si>
  <si>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</si>
  <si>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</si>
  <si>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</si>
  <si>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</si>
  <si>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</si>
  <si>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</si>
  <si>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</si>
  <si>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</si>
  <si>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</si>
  <si>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</si>
  <si>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</si>
  <si>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</si>
  <si>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</si>
  <si>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</si>
  <si>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</si>
  <si>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</si>
  <si>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</si>
  <si>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</si>
  <si>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</si>
  <si>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</si>
  <si>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</si>
  <si>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</si>
  <si>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</si>
  <si>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</si>
  <si>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</si>
  <si>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</si>
  <si>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</si>
  <si>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</si>
  <si>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</si>
  <si>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</si>
  <si>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</si>
  <si>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</si>
  <si>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</si>
  <si>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</si>
  <si>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</si>
  <si>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</si>
  <si>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</si>
  <si>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</si>
  <si>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</si>
  <si>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</si>
  <si>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</si>
  <si>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</si>
  <si>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</si>
  <si>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</si>
  <si>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</si>
  <si>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</si>
  <si>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</si>
  <si>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</si>
  <si>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</si>
  <si>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</si>
  <si>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</si>
  <si>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</si>
  <si>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</si>
  <si>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</si>
  <si>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</si>
  <si>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</si>
  <si>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</si>
  <si>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</si>
  <si>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</si>
  <si>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</si>
  <si>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</si>
  <si>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</si>
  <si>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</si>
  <si>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</si>
  <si>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</si>
  <si>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</si>
  <si>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</si>
  <si>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</si>
  <si>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</si>
  <si>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</si>
  <si>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</si>
  <si>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</si>
  <si>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</si>
  <si>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</si>
  <si>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</si>
  <si>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</si>
  <si>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</si>
  <si>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</si>
  <si>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</si>
  <si>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</si>
  <si>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</si>
  <si>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</si>
  <si>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</si>
  <si>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</si>
  <si>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</si>
  <si>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</si>
  <si>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</si>
  <si>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</si>
  <si>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</si>
  <si>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</si>
  <si>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</si>
  <si>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</si>
  <si>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</si>
  <si>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</si>
  <si>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</si>
  <si>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</si>
  <si>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</si>
  <si>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</si>
  <si>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</si>
  <si>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</si>
  <si>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</si>
  <si>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</si>
  <si>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</si>
  <si>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</si>
  <si>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</si>
  <si>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</si>
  <si>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</si>
  <si>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</si>
  <si>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</si>
  <si>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</si>
  <si>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</si>
  <si>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</si>
  <si>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</si>
  <si>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</si>
  <si>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</si>
  <si>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</si>
  <si>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</si>
  <si>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</si>
  <si>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</si>
  <si>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</si>
  <si>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</si>
  <si>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</si>
  <si>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</si>
  <si>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</si>
  <si>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</si>
  <si>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</si>
  <si>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</si>
  <si>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</si>
  <si>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</si>
  <si>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</si>
  <si>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</si>
  <si>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</si>
  <si>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</si>
  <si>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</si>
  <si>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</si>
  <si>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</si>
  <si>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</si>
  <si>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</si>
  <si>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</si>
  <si>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</si>
  <si>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</si>
  <si>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</si>
  <si>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</si>
  <si>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</si>
  <si>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</si>
  <si>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</si>
  <si>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</si>
  <si>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</si>
  <si>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</si>
  <si>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</si>
  <si>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</si>
  <si>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</si>
  <si>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</si>
  <si>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</si>
  <si>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</si>
  <si>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</si>
  <si>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</si>
  <si>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</si>
  <si>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</si>
  <si>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</si>
  <si>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</si>
  <si>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</si>
  <si>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</si>
  <si>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</si>
  <si>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</si>
  <si>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</si>
  <si>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</si>
  <si>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</si>
  <si>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</si>
  <si>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</si>
  <si>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</si>
  <si>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</si>
  <si>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</si>
  <si>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</si>
  <si>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</si>
  <si>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</si>
  <si>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</si>
  <si>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</si>
  <si>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</si>
  <si>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</si>
  <si>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</si>
  <si>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</si>
  <si>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</si>
  <si>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</si>
  <si>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</si>
  <si>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</si>
  <si>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</si>
  <si>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</si>
  <si>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</si>
  <si>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</si>
  <si>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</si>
  <si>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</si>
  <si>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</si>
  <si>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</si>
  <si>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</si>
  <si>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</si>
  <si>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</si>
  <si>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</si>
  <si>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</si>
  <si>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</si>
  <si>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</si>
  <si>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</si>
  <si>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</si>
  <si>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</si>
  <si>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</si>
  <si>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</si>
  <si>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</si>
  <si>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</si>
  <si>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</si>
  <si>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</si>
  <si>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</si>
  <si>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</si>
  <si>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</si>
  <si>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</si>
  <si>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</si>
  <si>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</si>
  <si>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</si>
  <si>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</si>
  <si>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</si>
  <si>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</si>
  <si>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</si>
  <si>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</si>
  <si>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</si>
  <si>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</si>
  <si>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</si>
  <si>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</si>
  <si>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</si>
  <si>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</si>
  <si>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</si>
  <si>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</si>
  <si>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</si>
  <si>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</si>
  <si>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</si>
  <si>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</si>
  <si>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</si>
  <si>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</si>
  <si>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</si>
  <si>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</si>
  <si>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</si>
  <si>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</si>
  <si>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</si>
  <si>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</si>
  <si>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</si>
  <si>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</si>
  <si>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</si>
  <si>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</si>
  <si>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</si>
  <si>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</si>
  <si>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</si>
  <si>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</si>
  <si>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</si>
  <si>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</si>
  <si>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</si>
  <si>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</si>
  <si>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</si>
  <si>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</si>
  <si>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</si>
  <si>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</si>
  <si>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</si>
  <si>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</si>
  <si>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</si>
  <si>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</si>
  <si>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</si>
  <si>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</si>
  <si>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</si>
  <si>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</si>
  <si>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</si>
  <si>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</si>
  <si>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</si>
  <si>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</si>
  <si>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</si>
  <si>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</si>
  <si>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</si>
  <si>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</si>
  <si>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</si>
  <si>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</si>
  <si>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</si>
  <si>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</si>
  <si>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</si>
  <si>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</si>
  <si>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</si>
  <si>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</si>
  <si>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</si>
  <si>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</si>
  <si>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</si>
  <si>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</si>
  <si>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</si>
  <si>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</si>
  <si>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</si>
  <si>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</si>
  <si>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</si>
  <si>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</si>
  <si>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</si>
  <si>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</si>
  <si>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</si>
  <si>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</si>
  <si>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</si>
  <si>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</si>
  <si>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</si>
  <si>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</si>
  <si>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</si>
  <si>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</si>
  <si>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</si>
  <si>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</si>
  <si>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</si>
  <si>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</si>
  <si>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</si>
  <si>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</si>
  <si>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</si>
  <si>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</si>
  <si>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</si>
  <si>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</si>
  <si>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</si>
  <si>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</si>
  <si>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</si>
  <si>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</si>
  <si>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</si>
  <si>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</si>
  <si>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</si>
  <si>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</si>
  <si>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</si>
  <si>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</si>
  <si>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</si>
  <si>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</si>
  <si>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</si>
  <si>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</si>
  <si>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</si>
  <si>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</si>
  <si>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</si>
  <si>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</si>
  <si>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</si>
  <si>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</si>
  <si>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</si>
  <si>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</si>
  <si>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</si>
  <si>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</si>
  <si>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</si>
  <si>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</si>
  <si>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</si>
  <si>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</si>
  <si>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</si>
  <si>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</si>
  <si>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</si>
  <si>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</si>
  <si>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</si>
  <si>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</si>
  <si>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</si>
  <si>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</si>
  <si>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</si>
  <si>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</si>
  <si>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</si>
  <si>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</si>
  <si>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</si>
  <si>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</si>
  <si>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</si>
  <si>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</si>
  <si>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</si>
  <si>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</si>
  <si>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</si>
  <si>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</si>
  <si>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</si>
  <si>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</si>
  <si>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</si>
  <si>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</si>
  <si>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</si>
  <si>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</si>
  <si>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</si>
  <si>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</si>
  <si>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</si>
  <si>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</si>
  <si>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</si>
  <si>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</si>
  <si>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</si>
  <si>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</si>
  <si>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</si>
  <si>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</si>
  <si>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</si>
  <si>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</si>
  <si>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</si>
  <si>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</si>
  <si>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</si>
  <si>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</si>
  <si>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</si>
  <si>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</si>
  <si>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</si>
  <si>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</si>
  <si>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</si>
  <si>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</si>
  <si>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</si>
  <si>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</si>
  <si>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</si>
  <si>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</si>
  <si>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</si>
  <si>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</si>
  <si>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</si>
  <si>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</si>
  <si>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</si>
  <si>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</si>
  <si>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</si>
  <si>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</si>
  <si>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</si>
  <si>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</si>
  <si>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</si>
  <si>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</si>
  <si>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</si>
  <si>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</si>
  <si>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</si>
  <si>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</si>
  <si>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</si>
  <si>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</si>
  <si>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</si>
  <si>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</si>
  <si>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</si>
  <si>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</si>
  <si>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</si>
  <si>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</si>
  <si>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</si>
  <si>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</si>
  <si>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</si>
  <si>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</si>
  <si>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</si>
  <si>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</si>
  <si>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</si>
  <si>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</si>
  <si>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</si>
  <si>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</si>
  <si>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</si>
  <si>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</si>
  <si>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</si>
  <si>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</si>
  <si>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</si>
  <si>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</si>
  <si>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</si>
  <si>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</si>
  <si>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</si>
  <si>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</si>
  <si>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</si>
  <si>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</si>
  <si>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</si>
  <si>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</si>
  <si>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</si>
  <si>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</si>
  <si>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</si>
  <si>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</si>
  <si>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</si>
  <si>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</si>
  <si>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</si>
  <si>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</si>
  <si>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</si>
  <si>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</si>
  <si>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</si>
  <si>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</si>
  <si>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</si>
  <si>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</si>
  <si>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</si>
  <si>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</si>
  <si>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</si>
  <si>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</si>
  <si>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</si>
  <si>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</si>
  <si>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</si>
  <si>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</si>
  <si>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</si>
  <si>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</si>
  <si>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</si>
  <si>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</si>
  <si>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</si>
  <si>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</si>
  <si>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</si>
  <si>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</si>
  <si>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</si>
  <si>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</si>
  <si>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</si>
  <si>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</si>
  <si>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</si>
  <si>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</si>
  <si>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</si>
  <si>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</si>
  <si>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</si>
  <si>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</si>
  <si>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</si>
  <si>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</si>
  <si>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</si>
  <si>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</si>
  <si>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</si>
  <si>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</si>
  <si>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</si>
  <si>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</si>
  <si>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</si>
  <si>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</si>
  <si>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</si>
  <si>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</si>
  <si>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</si>
  <si>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</si>
  <si>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</si>
  <si>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</si>
  <si>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</si>
  <si>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</si>
  <si>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</si>
  <si>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</si>
  <si>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</si>
  <si>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</si>
  <si>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</si>
  <si>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</si>
  <si>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</si>
  <si>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</si>
  <si>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</si>
  <si>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</si>
  <si>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</si>
  <si>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</si>
  <si>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</si>
  <si>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</si>
  <si>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</si>
  <si>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</si>
  <si>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</si>
  <si>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</si>
  <si>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</si>
  <si>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</si>
  <si>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</si>
  <si>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</si>
  <si>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</si>
  <si>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</si>
  <si>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</si>
  <si>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</si>
  <si>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</si>
  <si>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</si>
  <si>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</si>
  <si>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</si>
  <si>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</si>
  <si>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</si>
  <si>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</si>
  <si>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</si>
  <si>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</si>
  <si>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</si>
  <si>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</si>
  <si>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</si>
  <si>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</si>
  <si>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</si>
  <si>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</si>
  <si>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</si>
  <si>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</si>
  <si>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</si>
  <si>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</si>
  <si>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</si>
  <si>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</si>
  <si>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</si>
  <si>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</si>
  <si>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</si>
  <si>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</si>
  <si>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</si>
  <si>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</si>
  <si>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</si>
  <si>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</si>
  <si>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</si>
  <si>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</si>
  <si>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</si>
  <si>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</si>
  <si>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</si>
  <si>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</si>
  <si>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</si>
  <si>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</si>
  <si>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</si>
  <si>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</si>
  <si>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</si>
  <si>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</si>
  <si>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</si>
  <si>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</si>
  <si>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</si>
  <si>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</si>
  <si>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</si>
  <si>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</si>
  <si>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</si>
  <si>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</si>
  <si>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</si>
  <si>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</si>
  <si>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</si>
  <si>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</si>
  <si>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</si>
  <si>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</si>
  <si>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</si>
  <si>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</si>
  <si>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</si>
  <si>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</si>
  <si>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</si>
  <si>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</si>
  <si>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</si>
  <si>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</si>
  <si>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</si>
  <si>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</si>
  <si>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</si>
  <si>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</si>
  <si>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</si>
  <si>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</si>
  <si>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</si>
  <si>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</si>
  <si>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</si>
  <si>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</si>
  <si>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</si>
  <si>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</si>
  <si>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</si>
  <si>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</si>
  <si>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</si>
  <si>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</si>
  <si>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</si>
  <si>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</si>
  <si>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</si>
  <si>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</si>
  <si>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</si>
  <si>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</si>
  <si>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</si>
  <si>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</si>
  <si>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</si>
  <si>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</si>
  <si>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</si>
  <si>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</si>
  <si>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</si>
  <si>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</si>
  <si>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</si>
  <si>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</si>
  <si>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</si>
  <si>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</si>
  <si>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</si>
  <si>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</si>
  <si>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</si>
  <si>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</si>
  <si>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</si>
  <si>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</si>
  <si>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</si>
  <si>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</si>
  <si>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</si>
  <si>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</si>
  <si>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</si>
  <si>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</si>
  <si>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</si>
  <si>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</si>
  <si>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</si>
  <si>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</si>
  <si>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</si>
  <si>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</si>
  <si>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</si>
  <si>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</si>
  <si>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</si>
  <si>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</si>
  <si>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</si>
  <si>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</si>
  <si>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</si>
  <si>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</si>
  <si>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</si>
  <si>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</si>
  <si>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</si>
  <si>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</si>
  <si>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</si>
  <si>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</si>
  <si>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</si>
  <si>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</si>
  <si>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</si>
  <si>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</si>
  <si>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</si>
  <si>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</si>
  <si>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</si>
  <si>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</si>
  <si>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</si>
  <si>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</si>
  <si>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</si>
  <si>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</si>
  <si>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</si>
  <si>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</si>
  <si>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</si>
  <si>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</si>
  <si>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</si>
  <si>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</si>
  <si>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</si>
  <si>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</si>
  <si>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</si>
  <si>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</si>
  <si>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</si>
  <si>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</si>
  <si>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</si>
  <si>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</si>
  <si>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</si>
  <si>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</si>
  <si>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</si>
  <si>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</si>
  <si>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</si>
  <si>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</si>
  <si>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</si>
  <si>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</si>
  <si>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</si>
  <si>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</si>
  <si>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</si>
  <si>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</si>
  <si>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</si>
  <si>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</si>
  <si>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</si>
  <si>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</si>
  <si>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</si>
  <si>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</si>
  <si>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</si>
  <si>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</si>
  <si>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</si>
  <si>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</si>
  <si>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</si>
  <si>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</si>
  <si>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</si>
  <si>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</si>
  <si>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</si>
  <si>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</si>
  <si>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</si>
  <si>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</si>
  <si>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</si>
  <si>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</si>
  <si>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</si>
  <si>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</si>
  <si>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</si>
  <si>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</si>
  <si>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</si>
  <si>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</si>
  <si>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</si>
  <si>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</si>
  <si>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</si>
  <si>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</si>
  <si>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</si>
  <si>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</si>
  <si>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</si>
  <si>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</si>
  <si>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</si>
  <si>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</si>
  <si>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</si>
  <si>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</si>
  <si>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</si>
  <si>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</si>
  <si>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</si>
  <si>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</si>
  <si>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</si>
  <si>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</si>
  <si>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</si>
  <si>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</si>
  <si>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</si>
  <si>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</si>
  <si>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</si>
  <si>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</si>
  <si>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</si>
  <si>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</si>
  <si>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</si>
  <si>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</si>
  <si>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</si>
  <si>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</si>
  <si>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</si>
  <si>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</si>
  <si>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</si>
  <si>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</si>
  <si>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</si>
  <si>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</si>
  <si>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</si>
  <si>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</si>
  <si>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</si>
  <si>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</si>
  <si>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</si>
  <si>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</si>
  <si>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</si>
  <si>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</si>
  <si>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</si>
  <si>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</si>
  <si>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</si>
  <si>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</si>
  <si>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</si>
  <si>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</si>
  <si>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</si>
  <si>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</si>
  <si>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</si>
  <si>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</si>
  <si>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</si>
  <si>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</si>
  <si>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</si>
  <si>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</si>
  <si>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</si>
  <si>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</si>
  <si>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</si>
  <si>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</si>
  <si>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</si>
  <si>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</si>
  <si>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</si>
  <si>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</si>
  <si>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</si>
  <si>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</si>
  <si>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</si>
  <si>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</si>
  <si>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</si>
  <si>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</si>
  <si>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</si>
  <si>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</si>
  <si>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</si>
  <si>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</si>
  <si>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</si>
  <si>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</si>
  <si>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</si>
  <si>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</si>
  <si>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</si>
  <si>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</si>
  <si>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</si>
  <si>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</si>
  <si>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</si>
  <si>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</si>
  <si>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</si>
  <si>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</si>
  <si>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</si>
  <si>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</si>
  <si>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</si>
  <si>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</si>
  <si>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</si>
  <si>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</si>
  <si>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</si>
  <si>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</si>
  <si>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</si>
  <si>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</si>
  <si>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</si>
  <si>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</si>
  <si>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</si>
  <si>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</si>
  <si>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</si>
  <si>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</si>
  <si>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</si>
  <si>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</si>
  <si>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</si>
  <si>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</si>
  <si>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</si>
  <si>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</si>
  <si>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</si>
  <si>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</si>
  <si>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</si>
  <si>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</si>
  <si>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</si>
  <si>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</si>
  <si>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</si>
  <si>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</si>
  <si>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</si>
  <si>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</si>
  <si>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</si>
  <si>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</si>
  <si>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</si>
  <si>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</si>
  <si>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</si>
  <si>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</si>
  <si>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</si>
  <si>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</si>
  <si>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</si>
  <si>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</si>
  <si>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</si>
  <si>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</si>
  <si>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</si>
  <si>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</si>
  <si>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</si>
  <si>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</si>
  <si>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</si>
  <si>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</si>
  <si>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</si>
  <si>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</si>
  <si>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</si>
  <si>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</si>
  <si>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</si>
  <si>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</si>
  <si>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</si>
  <si>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</si>
  <si>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</si>
  <si>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</si>
  <si>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</si>
  <si>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</si>
  <si>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</si>
  <si>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</si>
  <si>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</si>
  <si>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</si>
  <si>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</si>
  <si>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</si>
  <si>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</si>
  <si>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</si>
  <si>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</si>
  <si>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</si>
  <si>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</si>
  <si>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</si>
  <si>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</si>
  <si>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</si>
  <si>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</si>
  <si>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</si>
  <si>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</si>
  <si>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</si>
  <si>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</si>
  <si>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</si>
  <si>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</si>
  <si>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</si>
  <si>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</si>
  <si>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</si>
  <si>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</si>
  <si>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</si>
  <si>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</si>
  <si>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</si>
  <si>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</si>
  <si>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</si>
  <si>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</si>
  <si>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</si>
  <si>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</si>
  <si>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</si>
  <si>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</si>
  <si>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</si>
  <si>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</si>
  <si>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</si>
  <si>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</si>
  <si>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</si>
  <si>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</si>
  <si>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</si>
  <si>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</si>
  <si>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</si>
  <si>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</si>
  <si>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</si>
  <si>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</si>
  <si>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</si>
  <si>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</si>
  <si>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</si>
  <si>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</si>
  <si>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</si>
  <si>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</si>
  <si>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</si>
  <si>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</si>
  <si>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</si>
  <si>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</si>
  <si>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</si>
  <si>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</si>
  <si>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</si>
  <si>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</si>
  <si>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</si>
  <si>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</si>
  <si>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</si>
  <si>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</si>
  <si>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</si>
  <si>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</si>
  <si>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</si>
  <si>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</si>
  <si>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</si>
  <si>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</si>
  <si>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</si>
  <si>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</si>
  <si>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</si>
  <si>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</si>
  <si>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</si>
  <si>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</si>
  <si>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</si>
  <si>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</si>
  <si>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</si>
  <si>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</si>
  <si>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</si>
  <si>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</si>
  <si>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</si>
  <si>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</si>
  <si>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</si>
  <si>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</si>
  <si>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</si>
  <si>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</si>
  <si>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</si>
  <si>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</si>
  <si>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</si>
  <si>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</si>
  <si>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</si>
  <si>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</si>
  <si>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</si>
  <si>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</si>
  <si>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</si>
  <si>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</si>
  <si>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</si>
  <si>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</si>
  <si>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</si>
  <si>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</si>
  <si>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</si>
  <si>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</si>
  <si>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</si>
  <si>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</si>
  <si>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</si>
  <si>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</si>
  <si>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</si>
  <si>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</si>
  <si>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</si>
  <si>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</si>
  <si>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</si>
  <si>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</si>
  <si>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</si>
  <si>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</si>
  <si>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</si>
  <si>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</si>
  <si>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</si>
  <si>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</si>
  <si>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</si>
  <si>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</si>
  <si>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</si>
  <si>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</si>
  <si>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</si>
  <si>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</si>
  <si>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</si>
  <si>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</si>
  <si>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</si>
  <si>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</si>
  <si>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</si>
  <si>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</si>
  <si>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</si>
  <si>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</si>
  <si>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</si>
  <si>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</si>
  <si>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</si>
  <si>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</si>
  <si>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</si>
  <si>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</si>
  <si>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</si>
  <si>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</si>
  <si>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</si>
  <si>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</si>
  <si>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</si>
  <si>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</si>
  <si>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</si>
  <si>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</si>
  <si>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</si>
  <si>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</si>
  <si>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</si>
  <si>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</si>
  <si>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</si>
  <si>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</si>
  <si>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</si>
  <si>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</si>
  <si>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</si>
  <si>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</si>
  <si>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</si>
  <si>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</si>
  <si>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</si>
  <si>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</si>
  <si>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</si>
  <si>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</si>
  <si>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</si>
  <si>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</si>
  <si>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</si>
  <si>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</si>
  <si>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</si>
  <si>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</si>
  <si>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</si>
  <si>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</si>
  <si>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</si>
  <si>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</si>
  <si>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</si>
  <si>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</si>
  <si>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</si>
  <si>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</si>
  <si>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</si>
  <si>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</si>
  <si>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</si>
  <si>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</si>
  <si>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</si>
  <si>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</si>
  <si>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</si>
  <si>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</si>
  <si>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</si>
  <si>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</si>
  <si>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</si>
  <si>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</si>
  <si>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</si>
  <si>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</si>
  <si>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</si>
  <si>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</si>
  <si>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</si>
  <si>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</si>
  <si>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</si>
  <si>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</si>
  <si>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</si>
  <si>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</si>
  <si>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</si>
  <si>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</si>
  <si>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</si>
  <si>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</si>
  <si>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</si>
  <si>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</si>
  <si>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</si>
  <si>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</si>
  <si>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</si>
  <si>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</si>
  <si>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</si>
  <si>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</si>
  <si>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</si>
  <si>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</si>
  <si>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</si>
  <si>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</si>
  <si>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</si>
  <si>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</si>
  <si>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</si>
  <si>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</si>
  <si>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</si>
  <si>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</si>
  <si>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</si>
  <si>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</si>
  <si>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</si>
  <si>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</si>
  <si>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</si>
  <si>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</si>
  <si>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</si>
  <si>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</si>
  <si>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</si>
  <si>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</si>
  <si>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</si>
  <si>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</si>
  <si>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</si>
  <si>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</si>
  <si>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</si>
  <si>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</si>
  <si>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</si>
  <si>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</si>
  <si>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</si>
  <si>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</si>
  <si>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</si>
  <si>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</si>
  <si>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</si>
  <si>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</si>
  <si>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</si>
  <si>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</si>
  <si>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</si>
  <si>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</si>
  <si>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</si>
  <si>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</si>
  <si>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</si>
  <si>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</si>
  <si>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</si>
  <si>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</si>
  <si>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</si>
  <si>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</si>
  <si>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</si>
  <si>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</si>
  <si>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</si>
  <si>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</si>
  <si>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</si>
  <si>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</si>
  <si>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</si>
  <si>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</si>
  <si>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</si>
  <si>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</si>
  <si>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</si>
  <si>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</si>
  <si>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</si>
  <si>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</si>
  <si>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</si>
  <si>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</si>
  <si>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</si>
  <si>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</si>
  <si>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</si>
  <si>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</si>
  <si>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</si>
  <si>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</si>
  <si>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</si>
  <si>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</si>
  <si>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</si>
  <si>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</si>
  <si>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</si>
  <si>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</si>
  <si>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</si>
  <si>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</si>
  <si>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</si>
  <si>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</si>
  <si>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</si>
  <si>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</si>
  <si>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</si>
  <si>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</si>
  <si>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</si>
  <si>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</si>
  <si>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</si>
  <si>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</si>
  <si>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</si>
  <si>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</si>
  <si>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</si>
  <si>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</si>
  <si>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</si>
  <si>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</si>
  <si>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</si>
  <si>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</si>
  <si>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</si>
  <si>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</si>
  <si>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</si>
  <si>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</si>
  <si>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</si>
  <si>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</si>
  <si>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</si>
  <si>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</si>
  <si>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</si>
  <si>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</si>
  <si>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</si>
  <si>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</si>
  <si>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</si>
  <si>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</si>
  <si>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</si>
  <si>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</si>
  <si>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</si>
  <si>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</si>
  <si>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</si>
  <si>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</si>
  <si>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</si>
  <si>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</si>
  <si>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</si>
  <si>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</si>
  <si>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</si>
  <si>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</si>
  <si>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</si>
  <si>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</si>
  <si>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</si>
  <si>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</si>
  <si>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</si>
  <si>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</si>
  <si>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</si>
  <si>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</si>
  <si>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</si>
  <si>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</si>
  <si>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</si>
  <si>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</si>
  <si>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</si>
  <si>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</si>
  <si>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</si>
  <si>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</si>
  <si>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</si>
  <si>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</si>
  <si>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</si>
  <si>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</si>
  <si>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</si>
  <si>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</si>
  <si>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</si>
  <si>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</si>
  <si>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</si>
  <si>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</si>
  <si>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</si>
  <si>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</si>
  <si>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</si>
  <si>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</si>
  <si>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</si>
  <si>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</si>
  <si>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</si>
  <si>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</si>
  <si>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</si>
  <si>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</si>
  <si>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</si>
  <si>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</si>
  <si>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</si>
  <si>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</si>
  <si>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</si>
  <si>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</si>
  <si>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</si>
  <si>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</si>
  <si>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</si>
  <si>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</si>
  <si>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</si>
  <si>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</si>
  <si>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</si>
  <si>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</si>
  <si>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</si>
  <si>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</si>
  <si>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</si>
  <si>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</si>
  <si>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</si>
  <si>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</si>
  <si>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</si>
  <si>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</si>
  <si>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</si>
  <si>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</si>
  <si>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</si>
  <si>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</si>
  <si>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</si>
  <si>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</si>
  <si>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</si>
  <si>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</si>
  <si>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</si>
  <si>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</si>
  <si>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</si>
  <si>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</si>
  <si>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</si>
  <si>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</si>
  <si>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</si>
  <si>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</si>
  <si>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</si>
  <si>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</si>
  <si>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</si>
  <si>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</si>
  <si>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</si>
  <si>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</si>
  <si>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</si>
  <si>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</si>
  <si>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</si>
  <si>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</si>
  <si>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</si>
  <si>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</si>
  <si>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</si>
  <si>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</si>
  <si>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</si>
  <si>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</si>
  <si>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</si>
  <si>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</si>
  <si>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</si>
  <si>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</si>
  <si>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</si>
  <si>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</si>
  <si>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</si>
  <si>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</si>
  <si>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</si>
  <si>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</si>
  <si>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</si>
  <si>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</si>
  <si>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</si>
  <si>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</si>
  <si>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</si>
  <si>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</si>
  <si>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</si>
  <si>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</si>
  <si>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</si>
  <si>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</si>
  <si>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</si>
  <si>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</si>
  <si>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</si>
  <si>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</si>
  <si>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</si>
  <si>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</si>
  <si>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</si>
  <si>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</si>
  <si>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</si>
  <si>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</si>
  <si>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</si>
  <si>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</si>
  <si>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</si>
  <si>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</si>
  <si>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</si>
  <si>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</si>
  <si>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</si>
  <si>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</si>
  <si>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</si>
  <si>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</si>
  <si>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</si>
  <si>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</si>
  <si>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</si>
  <si>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</si>
  <si>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</si>
  <si>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</si>
  <si>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</si>
  <si>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</si>
  <si>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</si>
  <si>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</si>
  <si>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</si>
  <si>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</si>
  <si>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</si>
  <si>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</si>
  <si>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</si>
  <si>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</si>
  <si>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</si>
  <si>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</si>
  <si>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</si>
  <si>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</si>
  <si>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</si>
  <si>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</si>
  <si>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</si>
  <si>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</si>
  <si>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</si>
  <si>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</si>
  <si>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</si>
  <si>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</si>
  <si>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</si>
  <si>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</si>
  <si>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</si>
  <si>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</si>
  <si>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</si>
  <si>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</si>
  <si>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</si>
  <si>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</si>
  <si>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</si>
  <si>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</si>
  <si>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</si>
  <si>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</si>
  <si>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</si>
  <si>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</si>
  <si>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</si>
  <si>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</si>
  <si>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</si>
  <si>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</si>
  <si>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</si>
  <si>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</si>
  <si>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</si>
  <si>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</si>
  <si>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</si>
  <si>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</si>
  <si>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</si>
  <si>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</si>
  <si>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</si>
  <si>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</si>
  <si>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</si>
  <si>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</si>
  <si>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</si>
  <si>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</si>
  <si>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</si>
  <si>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</si>
  <si>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</si>
  <si>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</si>
  <si>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</si>
  <si>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</si>
  <si>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</si>
  <si>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</si>
  <si>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</si>
  <si>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</si>
  <si>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</si>
  <si>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</si>
  <si>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</si>
  <si>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</si>
  <si>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</si>
  <si>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</si>
  <si>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</si>
  <si>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</si>
  <si>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</si>
  <si>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</si>
  <si>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</si>
  <si>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</si>
  <si>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</si>
  <si>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</si>
  <si>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</si>
  <si>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</si>
  <si>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</si>
  <si>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</si>
  <si>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</si>
  <si>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</si>
  <si>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</si>
  <si>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</si>
  <si>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</si>
  <si>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</si>
  <si>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</si>
  <si>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</si>
  <si>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</si>
  <si>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</si>
  <si>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</si>
  <si>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</si>
  <si>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</si>
  <si>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</si>
  <si>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</si>
  <si>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</si>
  <si>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</si>
  <si>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</si>
  <si>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</si>
  <si>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</si>
  <si>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</si>
  <si>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</si>
  <si>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</si>
  <si>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</si>
  <si>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</si>
  <si>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</si>
  <si>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</si>
  <si>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</si>
  <si>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</si>
  <si>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</si>
  <si>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</si>
  <si>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</si>
  <si>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</si>
  <si>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</si>
  <si>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</si>
  <si>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</si>
  <si>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</si>
  <si>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</si>
  <si>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</si>
  <si>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</si>
  <si>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</si>
  <si>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</si>
  <si>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</si>
  <si>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</si>
  <si>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</si>
  <si>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</si>
  <si>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</si>
  <si>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</si>
  <si>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</si>
  <si>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</si>
  <si>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</si>
  <si>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</si>
  <si>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</si>
  <si>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</si>
  <si>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</si>
  <si>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</si>
  <si>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</si>
  <si>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</si>
  <si>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</si>
  <si>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</si>
  <si>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</si>
  <si>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</si>
  <si>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</si>
  <si>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</si>
  <si>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</si>
  <si>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</si>
  <si>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</si>
  <si>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</si>
  <si>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</si>
  <si>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</si>
  <si>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</si>
  <si>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</si>
  <si>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</si>
  <si>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</si>
  <si>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</si>
  <si>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</si>
  <si>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</si>
  <si>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</si>
  <si>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</si>
  <si>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</si>
  <si>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</si>
  <si>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</si>
  <si>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</si>
  <si>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</si>
  <si>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</si>
  <si>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</si>
  <si>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</si>
  <si>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</si>
  <si>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</si>
  <si>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</si>
  <si>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</si>
  <si>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</si>
  <si>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</si>
  <si>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</si>
  <si>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</si>
  <si>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</si>
  <si>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</si>
  <si>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</si>
  <si>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</si>
  <si>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</si>
  <si>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</si>
  <si>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</si>
  <si>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</si>
  <si>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</si>
  <si>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</si>
  <si>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</si>
  <si>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</si>
  <si>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</si>
  <si>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</si>
  <si>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</si>
  <si>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</si>
  <si>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</si>
  <si>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</si>
  <si>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</si>
  <si>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</si>
  <si>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</si>
  <si>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</si>
  <si>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</si>
  <si>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</si>
  <si>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</si>
  <si>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</si>
  <si>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</si>
  <si>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</si>
  <si>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</si>
  <si>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</si>
  <si>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</si>
  <si>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</si>
  <si>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</si>
  <si>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</si>
  <si>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</si>
  <si>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</si>
  <si>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</si>
  <si>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</si>
  <si>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</si>
  <si>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</si>
  <si>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</si>
  <si>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</si>
  <si>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</si>
  <si>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</si>
  <si>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</si>
  <si>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</si>
  <si>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</si>
  <si>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</si>
  <si>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</si>
  <si>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</si>
  <si>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</si>
  <si>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</si>
  <si>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</si>
  <si>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</si>
  <si>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</si>
  <si>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</si>
  <si>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</si>
  <si>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</si>
  <si>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</si>
  <si>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</si>
  <si>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</si>
  <si>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</si>
  <si>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</si>
  <si>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</si>
  <si>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</si>
  <si>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</si>
  <si>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</si>
  <si>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</si>
  <si>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</si>
  <si>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</si>
  <si>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</si>
  <si>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</si>
  <si>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</si>
  <si>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</si>
  <si>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</si>
  <si>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</si>
  <si>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</si>
  <si>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</si>
  <si>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</si>
  <si>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</si>
  <si>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</si>
  <si>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</si>
  <si>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</si>
  <si>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</si>
  <si>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</si>
  <si>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</si>
  <si>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</si>
  <si>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</si>
  <si>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</si>
  <si>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</si>
  <si>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</si>
  <si>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</si>
  <si>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</si>
  <si>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</si>
  <si>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</si>
  <si>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</si>
  <si>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</si>
  <si>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</si>
  <si>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</si>
  <si>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</si>
  <si>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</si>
  <si>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</si>
  <si>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</si>
  <si>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</si>
  <si>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</si>
  <si>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</si>
  <si>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</si>
  <si>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</si>
  <si>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</si>
  <si>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</si>
  <si>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</si>
  <si>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</si>
  <si>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</si>
  <si>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</si>
  <si>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</si>
  <si>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</si>
  <si>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</si>
  <si>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</si>
  <si>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</si>
  <si>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</si>
  <si>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</si>
  <si>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</si>
  <si>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</si>
  <si>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</si>
  <si>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</si>
  <si>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</si>
  <si>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</si>
  <si>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</si>
  <si>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</si>
  <si>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</si>
  <si>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</si>
  <si>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</si>
  <si>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</si>
  <si>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</si>
  <si>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</si>
  <si>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</si>
  <si>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</si>
  <si>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</si>
  <si>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</si>
  <si>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</si>
  <si>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</si>
  <si>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</si>
  <si>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</si>
  <si>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</si>
  <si>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</si>
  <si>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</si>
  <si>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</si>
  <si>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</si>
  <si>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</si>
  <si>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</si>
  <si>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</si>
  <si>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</si>
  <si>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</si>
  <si>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</si>
  <si>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</si>
  <si>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</si>
  <si>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</si>
  <si>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</si>
  <si>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</si>
  <si>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</si>
  <si>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</si>
  <si>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</si>
  <si>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</si>
  <si>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</si>
  <si>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</si>
  <si>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</si>
  <si>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</si>
  <si>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</si>
  <si>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</si>
  <si>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</si>
  <si>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</si>
  <si>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</si>
  <si>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</si>
  <si>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</si>
  <si>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</si>
  <si>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</si>
  <si>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</si>
  <si>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</si>
  <si>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</si>
  <si>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</si>
  <si>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</si>
  <si>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</si>
  <si>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</si>
  <si>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</si>
  <si>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</si>
  <si>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</si>
  <si>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</si>
  <si>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</si>
  <si>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</si>
  <si>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</si>
  <si>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</si>
  <si>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</si>
  <si>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</si>
  <si>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</si>
  <si>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</si>
  <si>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</si>
  <si>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</si>
  <si>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</si>
  <si>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</si>
  <si>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</si>
  <si>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</si>
  <si>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</si>
  <si>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</si>
  <si>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</si>
  <si>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</si>
  <si>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</si>
  <si>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</si>
  <si>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</si>
  <si>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</si>
  <si>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</si>
  <si>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</si>
  <si>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</si>
  <si>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</si>
  <si>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</si>
  <si>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</si>
  <si>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</si>
  <si>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</si>
  <si>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</si>
  <si>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</si>
  <si>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</si>
  <si>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</si>
  <si>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</si>
  <si>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</si>
  <si>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</si>
  <si>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</si>
  <si>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</si>
  <si>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</si>
  <si>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</si>
  <si>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</si>
  <si>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</si>
  <si>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</si>
  <si>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</si>
  <si>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</si>
  <si>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</si>
  <si>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</si>
  <si>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</si>
  <si>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</si>
  <si>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</si>
  <si>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</si>
  <si>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</si>
  <si>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</si>
  <si>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</si>
  <si>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</si>
  <si>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</si>
  <si>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</si>
  <si>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</si>
  <si>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</si>
  <si>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</si>
  <si>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</si>
  <si>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</si>
  <si>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</si>
  <si>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</si>
  <si>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</si>
  <si>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</si>
  <si>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</si>
  <si>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</si>
  <si>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</si>
  <si>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</si>
  <si>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</si>
  <si>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</si>
  <si>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</si>
  <si>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</si>
  <si>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</si>
  <si>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</si>
  <si>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</si>
  <si>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</si>
  <si>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</si>
  <si>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</si>
  <si>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</si>
  <si>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</si>
  <si>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</si>
  <si>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</si>
  <si>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</si>
  <si>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</si>
  <si>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</si>
  <si>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</si>
  <si>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</si>
  <si>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</si>
  <si>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</si>
  <si>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</si>
  <si>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</si>
  <si>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</si>
  <si>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</si>
  <si>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</si>
  <si>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</si>
  <si>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</si>
  <si>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</si>
  <si>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</si>
  <si>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</si>
  <si>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</si>
  <si>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</si>
  <si>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</si>
  <si>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</si>
  <si>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</si>
  <si>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</si>
  <si>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</si>
  <si>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</si>
  <si>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</si>
  <si>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</si>
  <si>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</si>
  <si>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</si>
  <si>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</si>
  <si>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</si>
  <si>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</si>
  <si>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</si>
  <si>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</si>
  <si>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</si>
  <si>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</si>
  <si>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</si>
  <si>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</si>
  <si>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</si>
  <si>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</si>
  <si>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</si>
  <si>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</si>
  <si>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</si>
  <si>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</si>
  <si>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</si>
  <si>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</si>
  <si>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</si>
  <si>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</si>
  <si>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</si>
  <si>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</si>
  <si>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</si>
  <si>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</si>
  <si>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</si>
  <si>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</si>
  <si>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</si>
  <si>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</si>
  <si>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</si>
  <si>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</si>
  <si>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</si>
  <si>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</si>
  <si>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</si>
  <si>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</si>
  <si>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</si>
  <si>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</si>
  <si>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</si>
  <si>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</si>
  <si>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</si>
  <si>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</si>
  <si>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</si>
  <si>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</si>
  <si>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</si>
  <si>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</si>
  <si>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</si>
  <si>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</si>
  <si>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</si>
  <si>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</si>
  <si>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</si>
  <si>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</si>
  <si>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</si>
  <si>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</si>
  <si>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</si>
  <si>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</si>
  <si>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</si>
  <si>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</si>
  <si>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</si>
  <si>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</si>
  <si>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</si>
  <si>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</si>
  <si>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</si>
  <si>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</si>
  <si>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</si>
  <si>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</si>
  <si>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</si>
  <si>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</si>
  <si>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</si>
  <si>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</si>
  <si>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</si>
  <si>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</si>
  <si>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</si>
  <si>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</si>
  <si>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</si>
  <si>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</si>
  <si>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</si>
  <si>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</si>
  <si>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</si>
  <si>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</si>
  <si>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</si>
  <si>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</si>
  <si>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</si>
  <si>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</si>
  <si>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</si>
  <si>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</si>
  <si>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</si>
  <si>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</si>
  <si>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</si>
  <si>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</si>
  <si>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</si>
  <si>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</si>
  <si>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</si>
  <si>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</si>
  <si>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</si>
  <si>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</si>
  <si>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</si>
  <si>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</si>
  <si>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</si>
  <si>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</si>
  <si>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</si>
  <si>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</si>
  <si>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</si>
  <si>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</si>
  <si>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</si>
  <si>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</si>
  <si>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</si>
  <si>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</si>
  <si>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</si>
  <si>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</si>
  <si>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</si>
  <si>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</si>
  <si>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</si>
  <si>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</si>
  <si>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</si>
  <si>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</si>
  <si>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</si>
  <si>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</si>
  <si>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</si>
  <si>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</si>
  <si>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</si>
  <si>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</si>
  <si>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</si>
  <si>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</si>
  <si>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</si>
  <si>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</si>
  <si>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</si>
  <si>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</si>
  <si>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</si>
  <si>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</si>
  <si>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</si>
  <si>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</si>
  <si>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</si>
  <si>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</si>
  <si>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</si>
  <si>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</si>
  <si>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</si>
  <si>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</si>
  <si>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</si>
  <si>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</si>
  <si>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</si>
  <si>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</si>
  <si>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</si>
  <si>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</si>
  <si>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</si>
  <si>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</si>
  <si>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</si>
  <si>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</si>
  <si>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</si>
  <si>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</si>
  <si>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</si>
  <si>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</si>
  <si>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</si>
  <si>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</si>
  <si>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</si>
  <si>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</si>
  <si>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</si>
  <si>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</si>
  <si>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</si>
  <si>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</si>
  <si>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</si>
  <si>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</si>
  <si>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</si>
  <si>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</si>
  <si>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</si>
  <si>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</si>
  <si>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</si>
  <si>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</si>
  <si>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</si>
  <si>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</si>
  <si>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</si>
  <si>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</si>
  <si>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</si>
  <si>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</si>
  <si>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</si>
  <si>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</si>
  <si>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</si>
  <si>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</si>
  <si>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</si>
  <si>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</si>
  <si>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</si>
  <si>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</si>
  <si>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</si>
  <si>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</si>
  <si>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</si>
  <si>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</si>
  <si>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</si>
  <si>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</si>
  <si>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</si>
  <si>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</si>
  <si>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</si>
  <si>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</si>
  <si>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</si>
  <si>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</si>
  <si>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</si>
  <si>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</si>
  <si>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</si>
  <si>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</si>
  <si>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</si>
  <si>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</si>
  <si>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</si>
  <si>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</si>
  <si>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</si>
  <si>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</si>
  <si>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</si>
  <si>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</si>
  <si>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</si>
  <si>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</si>
  <si>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</si>
  <si>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</si>
  <si>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</si>
  <si>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</si>
  <si>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</si>
  <si>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</si>
  <si>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</si>
  <si>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</si>
  <si>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</si>
  <si>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</si>
  <si>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</si>
  <si>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</si>
  <si>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</si>
  <si>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</si>
  <si>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</si>
  <si>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</si>
  <si>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</si>
  <si>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</si>
  <si>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</si>
  <si>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</si>
  <si>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</si>
  <si>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</si>
  <si>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</si>
  <si>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</si>
  <si>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</si>
  <si>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</si>
  <si>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</si>
  <si>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</si>
  <si>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</si>
  <si>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</si>
  <si>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</si>
  <si>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</si>
  <si>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</si>
  <si>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</si>
  <si>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</si>
  <si>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</si>
  <si>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</si>
  <si>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</si>
  <si>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</si>
  <si>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</si>
  <si>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</si>
  <si>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</si>
  <si>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</si>
  <si>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</si>
  <si>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</si>
  <si>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</si>
  <si>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</si>
  <si>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</si>
  <si>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</si>
  <si>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</si>
  <si>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</si>
  <si>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</si>
  <si>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</si>
  <si>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</si>
  <si>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</si>
  <si>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</si>
  <si>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</si>
  <si>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</si>
  <si>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</si>
  <si>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</si>
  <si>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</si>
  <si>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</si>
  <si>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</si>
  <si>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</si>
  <si>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</si>
  <si>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</si>
  <si>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</si>
  <si>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</si>
  <si>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</si>
  <si>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</si>
  <si>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</si>
  <si>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</si>
  <si>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</si>
  <si>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</si>
  <si>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</si>
  <si>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</si>
  <si>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</si>
  <si>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</si>
  <si>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</si>
  <si>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</si>
  <si>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</si>
  <si>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</si>
  <si>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</si>
  <si>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</si>
  <si>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</si>
  <si>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</si>
  <si>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</si>
  <si>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</si>
  <si>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</si>
  <si>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</si>
  <si>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</si>
  <si>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</si>
  <si>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</si>
  <si>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</si>
  <si>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</si>
  <si>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</si>
  <si>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</si>
  <si>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</si>
  <si>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</si>
  <si>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</si>
  <si>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</si>
  <si>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</si>
  <si>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</si>
  <si>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</si>
  <si>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</si>
  <si>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</si>
  <si>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</si>
  <si>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</si>
  <si>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</si>
  <si>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</si>
  <si>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</si>
  <si>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</si>
  <si>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</si>
  <si>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</si>
  <si>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</si>
  <si>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</si>
  <si>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</si>
  <si>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</si>
  <si>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</si>
  <si>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</si>
  <si>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</si>
  <si>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</si>
  <si>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</si>
  <si>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</si>
  <si>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</si>
  <si>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</si>
  <si>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</si>
  <si>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</si>
  <si>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</si>
  <si>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</si>
  <si>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</si>
  <si>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</si>
  <si>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</si>
  <si>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</si>
  <si>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</si>
  <si>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</si>
  <si>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</si>
  <si>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</si>
  <si>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</si>
  <si>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</si>
  <si>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</si>
  <si>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</si>
  <si>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</si>
  <si>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</si>
  <si>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</si>
  <si>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</si>
  <si>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</si>
  <si>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</si>
  <si>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</si>
  <si>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</si>
  <si>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</si>
  <si>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</si>
  <si>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</si>
  <si>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</si>
  <si>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</si>
  <si>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</si>
  <si>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</si>
  <si>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</si>
  <si>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</si>
  <si>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</si>
  <si>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</si>
  <si>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</si>
  <si>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</si>
  <si>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</si>
  <si>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</si>
  <si>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</si>
  <si>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</si>
  <si>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</si>
  <si>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</si>
  <si>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</si>
  <si>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</si>
  <si>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</si>
  <si>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</si>
  <si>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</si>
  <si>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</si>
  <si>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</si>
  <si>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</si>
  <si>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</si>
  <si>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</si>
  <si>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</si>
  <si>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</si>
  <si>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</si>
  <si>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</si>
  <si>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</si>
  <si>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</si>
  <si>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</si>
  <si>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</si>
  <si>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</si>
  <si>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</si>
  <si>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</si>
  <si>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</si>
  <si>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</si>
  <si>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</si>
  <si>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</si>
  <si>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</si>
  <si>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</si>
  <si>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</si>
  <si>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</si>
  <si>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</si>
  <si>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</si>
  <si>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</si>
  <si>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</si>
  <si>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</si>
  <si>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</si>
  <si>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</si>
  <si>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</si>
  <si>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</si>
  <si>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</si>
  <si>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</si>
  <si>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</si>
  <si>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</si>
  <si>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</si>
  <si>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</si>
  <si>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</si>
  <si>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</si>
  <si>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</si>
  <si>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</si>
  <si>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</si>
  <si>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</si>
  <si>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</si>
  <si>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</si>
  <si>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</si>
  <si>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</si>
  <si>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</si>
  <si>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</si>
  <si>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</si>
  <si>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</si>
  <si>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</si>
  <si>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</si>
  <si>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</si>
  <si>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</si>
  <si>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</si>
  <si>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</si>
  <si>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</si>
  <si>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</si>
  <si>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</si>
  <si>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</si>
  <si>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</si>
  <si>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</si>
  <si>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</si>
  <si>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</si>
  <si>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</si>
  <si>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</si>
  <si>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</si>
  <si>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</si>
  <si>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</si>
  <si>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</si>
  <si>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</si>
  <si>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</si>
  <si>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</si>
  <si>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</si>
  <si>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</si>
  <si>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</si>
  <si>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</si>
  <si>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</si>
  <si>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</si>
  <si>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</si>
  <si>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</si>
  <si>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</si>
  <si>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</si>
  <si>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</si>
  <si>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</si>
  <si>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</si>
  <si>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</si>
  <si>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</si>
  <si>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</si>
  <si>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</si>
  <si>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</si>
  <si>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</si>
  <si>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</si>
  <si>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</si>
  <si>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</si>
  <si>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</si>
  <si>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</si>
  <si>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</si>
  <si>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</si>
  <si>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</si>
  <si>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</si>
  <si>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</si>
  <si>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</si>
  <si>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</si>
  <si>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</si>
  <si>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</si>
  <si>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</si>
  <si>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</si>
  <si>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</si>
  <si>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</si>
  <si>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</si>
  <si>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</si>
  <si>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</si>
  <si>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</si>
  <si>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</si>
  <si>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</si>
  <si>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</si>
  <si>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</si>
  <si>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</si>
  <si>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</si>
  <si>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</si>
  <si>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</si>
  <si>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</si>
  <si>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</si>
  <si>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</si>
  <si>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</si>
  <si>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</si>
  <si>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</si>
  <si>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</si>
  <si>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</si>
  <si>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</si>
  <si>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</si>
  <si>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</si>
  <si>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</si>
  <si>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</si>
  <si>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</si>
  <si>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</si>
  <si>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</si>
  <si>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</si>
  <si>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</si>
  <si>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</si>
  <si>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</si>
  <si>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</si>
  <si>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</si>
  <si>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</si>
  <si>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</si>
  <si>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</si>
  <si>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</si>
  <si>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</si>
  <si>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</si>
  <si>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</si>
  <si>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</si>
  <si>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</si>
  <si>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</si>
  <si>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</si>
  <si>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</si>
  <si>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</si>
  <si>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</si>
  <si>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</si>
  <si>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</si>
  <si>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</si>
  <si>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</si>
  <si>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</si>
  <si>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</si>
  <si>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</si>
  <si>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</si>
  <si>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</si>
  <si>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</si>
  <si>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</si>
  <si>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</si>
  <si>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</si>
  <si>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</si>
  <si>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</si>
  <si>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</si>
  <si>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</si>
  <si>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</si>
  <si>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</si>
  <si>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</si>
  <si>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</si>
  <si>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</si>
  <si>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</si>
  <si>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</si>
  <si>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</si>
  <si>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</si>
  <si>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</si>
  <si>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</si>
  <si>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</si>
  <si>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</si>
  <si>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</si>
  <si>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</si>
  <si>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</si>
  <si>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</si>
  <si>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</si>
  <si>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</si>
  <si>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</si>
  <si>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</si>
  <si>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</si>
  <si>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</si>
  <si>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</si>
  <si>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</si>
  <si>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</si>
  <si>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</si>
  <si>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</si>
  <si>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</si>
  <si>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</si>
  <si>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</si>
  <si>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</si>
  <si>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</si>
  <si>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</si>
  <si>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</si>
  <si>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</si>
  <si>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</si>
  <si>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</si>
  <si>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</si>
  <si>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</si>
  <si>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</si>
  <si>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</si>
  <si>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</si>
  <si>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</si>
  <si>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</si>
  <si>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</si>
  <si>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</si>
  <si>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</si>
  <si>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</si>
  <si>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</si>
  <si>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</si>
  <si>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</si>
  <si>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</si>
  <si>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</si>
  <si>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</si>
  <si>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</si>
  <si>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</si>
  <si>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</si>
  <si>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</si>
  <si>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</si>
  <si>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</si>
  <si>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</si>
  <si>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</si>
  <si>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</si>
  <si>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</si>
  <si>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</si>
  <si>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</si>
  <si>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</si>
  <si>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</si>
  <si>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</si>
  <si>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</si>
  <si>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</si>
  <si>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</si>
  <si>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</si>
  <si>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</si>
  <si>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</si>
  <si>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</si>
  <si>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</si>
  <si>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</si>
  <si>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</si>
  <si>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</si>
  <si>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</si>
  <si>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</si>
  <si>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</si>
  <si>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</si>
  <si>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</si>
  <si>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</si>
  <si>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</si>
  <si>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</si>
  <si>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</si>
  <si>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</si>
  <si>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</si>
  <si>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</si>
  <si>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</si>
  <si>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</si>
  <si>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</si>
  <si>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</si>
  <si>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</si>
  <si>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</si>
  <si>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</si>
  <si>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</si>
  <si>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</si>
  <si>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</si>
  <si>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</si>
  <si>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</si>
  <si>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</si>
  <si>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</si>
  <si>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</si>
  <si>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</si>
  <si>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</si>
  <si>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</si>
  <si>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</si>
  <si>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</si>
  <si>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</si>
  <si>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</si>
  <si>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</si>
  <si>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</si>
  <si>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</si>
  <si>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</si>
  <si>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</si>
  <si>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</si>
  <si>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</si>
  <si>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</si>
  <si>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</si>
  <si>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</si>
  <si>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</si>
  <si>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</si>
  <si>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</si>
  <si>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</si>
  <si>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</si>
  <si>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</si>
  <si>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</si>
  <si>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</si>
  <si>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</si>
  <si>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</si>
  <si>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</si>
  <si>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</si>
  <si>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</si>
  <si>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</si>
  <si>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</si>
  <si>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</si>
  <si>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</si>
  <si>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</si>
  <si>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</si>
  <si>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</si>
  <si>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</si>
  <si>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</si>
  <si>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</si>
  <si>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</si>
  <si>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</si>
  <si>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</si>
  <si>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</si>
  <si>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</si>
  <si>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</si>
  <si>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</si>
  <si>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</si>
  <si>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</si>
  <si>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</si>
  <si>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</si>
  <si>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</si>
  <si>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</si>
  <si>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</si>
  <si>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</si>
  <si>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</si>
  <si>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</si>
  <si>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</si>
  <si>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</si>
  <si>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</si>
  <si>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</si>
  <si>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</si>
  <si>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</si>
  <si>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</si>
  <si>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</si>
  <si>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</si>
  <si>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</si>
  <si>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</si>
  <si>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</si>
  <si>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</si>
  <si>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</si>
  <si>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</si>
  <si>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</si>
  <si>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</si>
  <si>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</si>
  <si>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</si>
  <si>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</si>
  <si>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</si>
  <si>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</si>
  <si>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</si>
  <si>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</si>
  <si>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</si>
  <si>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</si>
  <si>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</si>
  <si>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</si>
  <si>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</si>
  <si>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</si>
  <si>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</si>
  <si>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</si>
  <si>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</si>
  <si>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</si>
  <si>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</si>
  <si>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</si>
  <si>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</si>
  <si>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</si>
  <si>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</si>
  <si>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</si>
  <si>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</si>
  <si>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</si>
  <si>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</si>
  <si>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</si>
  <si>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</si>
  <si>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</si>
  <si>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</si>
  <si>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</si>
  <si>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</si>
  <si>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</si>
  <si>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</si>
  <si>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</si>
  <si>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</si>
  <si>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</si>
  <si>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</si>
  <si>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</si>
  <si>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</si>
  <si>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</si>
  <si>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</si>
  <si>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</si>
  <si>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</si>
  <si>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</si>
  <si>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</si>
  <si>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</si>
  <si>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</si>
  <si>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</si>
  <si>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</si>
  <si>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</si>
  <si>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</si>
  <si>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</si>
  <si>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</si>
  <si>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</si>
  <si>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</si>
  <si>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</si>
  <si>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</si>
  <si>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</si>
  <si>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</si>
  <si>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</si>
  <si>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</si>
  <si>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</si>
  <si>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</si>
  <si>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</si>
  <si>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</si>
  <si>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</si>
  <si>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</si>
  <si>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</si>
  <si>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</si>
  <si>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</si>
  <si>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</si>
  <si>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</si>
  <si>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</si>
  <si>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</si>
  <si>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</si>
  <si>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</si>
  <si>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</si>
  <si>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</si>
  <si>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</si>
  <si>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</si>
  <si>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</si>
  <si>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</si>
  <si>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</si>
  <si>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</si>
  <si>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</si>
  <si>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</si>
  <si>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</si>
  <si>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</si>
  <si>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</si>
  <si>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</si>
  <si>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</si>
  <si>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</si>
  <si>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</si>
  <si>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</si>
  <si>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</si>
  <si>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</si>
  <si>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</si>
  <si>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</si>
  <si>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</si>
  <si>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</si>
  <si>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</si>
  <si>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</si>
  <si>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</si>
  <si>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</si>
  <si>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</si>
  <si>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</si>
  <si>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</si>
  <si>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</si>
  <si>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</si>
  <si>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</si>
  <si>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</si>
  <si>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</si>
  <si>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</si>
  <si>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</si>
  <si>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</si>
  <si>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</si>
  <si>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</si>
  <si>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</si>
  <si>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</si>
  <si>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</si>
  <si>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</si>
  <si>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</si>
  <si>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</si>
  <si>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</si>
  <si>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</si>
  <si>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</si>
  <si>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</si>
  <si>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</si>
  <si>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</si>
  <si>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</si>
  <si>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</si>
  <si>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</si>
  <si>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</si>
  <si>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</si>
  <si>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</si>
  <si>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</si>
  <si>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</si>
  <si>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</si>
  <si>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</si>
  <si>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</si>
  <si>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</si>
  <si>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</si>
  <si>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</si>
  <si>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</si>
  <si>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</si>
  <si>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</si>
  <si>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</si>
  <si>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</si>
  <si>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</si>
  <si>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</si>
  <si>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</si>
  <si>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</si>
  <si>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</si>
  <si>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</si>
  <si>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</si>
  <si>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</si>
  <si>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</si>
  <si>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</si>
  <si>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</si>
  <si>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</si>
  <si>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</si>
  <si>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</si>
  <si>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</si>
  <si>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</si>
  <si>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</si>
  <si>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</si>
  <si>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</si>
  <si>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</si>
  <si>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</si>
  <si>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</si>
  <si>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</si>
  <si>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</si>
  <si>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</si>
  <si>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</si>
  <si>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</si>
  <si>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</si>
  <si>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</si>
  <si>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</si>
  <si>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</si>
  <si>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</si>
  <si>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</si>
  <si>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</si>
  <si>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</si>
  <si>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</si>
  <si>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</si>
  <si>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</si>
  <si>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</si>
  <si>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</si>
  <si>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</si>
  <si>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</si>
  <si>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</si>
  <si>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</si>
  <si>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</si>
  <si>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</si>
  <si>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</si>
  <si>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</si>
  <si>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</si>
  <si>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</si>
  <si>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</si>
  <si>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</si>
  <si>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</si>
  <si>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</si>
  <si>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</si>
  <si>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</si>
  <si>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</si>
  <si>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</si>
  <si>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</si>
  <si>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</si>
  <si>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</si>
  <si>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</si>
  <si>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</si>
  <si>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</si>
  <si>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</si>
  <si>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</si>
  <si>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</si>
  <si>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</si>
  <si>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</si>
  <si>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</si>
  <si>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</si>
  <si>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</si>
  <si>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</si>
  <si>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</si>
  <si>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</si>
  <si>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</si>
  <si>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</si>
  <si>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</si>
  <si>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</si>
  <si>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</si>
  <si>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</si>
  <si>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</si>
  <si>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</si>
  <si>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</si>
  <si>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</si>
  <si>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</si>
  <si>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</si>
  <si>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</si>
  <si>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</si>
  <si>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</si>
  <si>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</si>
  <si>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</si>
  <si>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</si>
  <si>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</si>
  <si>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</si>
  <si>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</si>
  <si>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</si>
  <si>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</si>
  <si>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</si>
  <si>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</si>
  <si>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</si>
  <si>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</si>
  <si>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</si>
  <si>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</si>
  <si>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</si>
  <si>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</si>
  <si>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</si>
  <si>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</si>
  <si>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</si>
  <si>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</si>
  <si>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</si>
  <si>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</si>
  <si>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</si>
  <si>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</si>
  <si>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</si>
  <si>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</si>
  <si>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</si>
  <si>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</si>
  <si>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</si>
  <si>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</si>
  <si>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</si>
  <si>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</si>
  <si>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</si>
  <si>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</si>
  <si>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</si>
  <si>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</si>
  <si>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</si>
  <si>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</si>
  <si>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</si>
  <si>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</si>
  <si>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</si>
  <si>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</si>
  <si>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</si>
  <si>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</si>
  <si>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</si>
  <si>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</si>
  <si>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</si>
  <si>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</si>
  <si>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</si>
  <si>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</si>
  <si>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</si>
  <si>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</si>
  <si>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</si>
  <si>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</si>
  <si>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</si>
  <si>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</si>
  <si>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</si>
  <si>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</si>
  <si>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</si>
  <si>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</si>
  <si>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</si>
  <si>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</si>
  <si>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</si>
  <si>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</si>
  <si>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</si>
  <si>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</si>
  <si>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</si>
  <si>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</si>
  <si>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</si>
  <si>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</si>
  <si>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</si>
  <si>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</si>
  <si>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</si>
  <si>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</si>
  <si>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</si>
  <si>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</si>
  <si>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</si>
  <si>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</si>
  <si>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</si>
  <si>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</si>
  <si>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</si>
  <si>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</si>
  <si>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</si>
  <si>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</si>
  <si>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</si>
  <si>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</si>
  <si>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</si>
  <si>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</si>
  <si>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</si>
  <si>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</si>
  <si>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</si>
  <si>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</si>
  <si>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</si>
  <si>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</si>
  <si>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</si>
  <si>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</si>
  <si>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</si>
  <si>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</si>
  <si>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</si>
  <si>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</si>
  <si>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</si>
  <si>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</si>
  <si>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</si>
  <si>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</si>
  <si>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</si>
  <si>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</si>
  <si>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</si>
  <si>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</si>
  <si>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</si>
  <si>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</si>
  <si>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</si>
  <si>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</si>
  <si>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</si>
  <si>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</si>
  <si>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</si>
  <si>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</si>
  <si>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</si>
  <si>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</si>
  <si>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</si>
  <si>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</si>
  <si>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</si>
  <si>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</si>
  <si>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</si>
  <si>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</si>
  <si>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</si>
  <si>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</si>
  <si>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</si>
  <si>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</si>
  <si>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</si>
  <si>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</si>
  <si>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</si>
  <si>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</si>
  <si>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</si>
  <si>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</si>
  <si>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</si>
  <si>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</si>
  <si>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</si>
  <si>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</si>
  <si>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</si>
  <si>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</si>
  <si>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</si>
  <si>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</si>
  <si>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</si>
  <si>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</si>
  <si>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</si>
  <si>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</si>
  <si>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</si>
  <si>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</si>
  <si>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</si>
  <si>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</si>
  <si>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</si>
  <si>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</si>
  <si>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</si>
  <si>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</si>
  <si>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</si>
  <si>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</si>
  <si>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</si>
  <si>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</si>
  <si>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</si>
  <si>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</si>
  <si>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</si>
  <si>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</si>
  <si>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</si>
  <si>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</si>
  <si>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</si>
  <si>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</si>
  <si>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</si>
  <si>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</si>
  <si>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</si>
  <si>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</si>
  <si>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</si>
  <si>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</si>
  <si>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</si>
  <si>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</si>
  <si>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</si>
  <si>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</si>
  <si>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</si>
  <si>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</si>
  <si>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</si>
  <si>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</si>
  <si>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</si>
  <si>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</si>
  <si>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</si>
  <si>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</si>
  <si>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</si>
  <si>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</si>
  <si>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</si>
  <si>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</si>
  <si>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</si>
  <si>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</si>
  <si>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</si>
  <si>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</si>
  <si>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</si>
  <si>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</si>
  <si>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</si>
  <si>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</si>
  <si>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</si>
  <si>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</si>
  <si>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</si>
  <si>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</si>
  <si>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</si>
  <si>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</si>
  <si>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</si>
  <si>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</si>
  <si>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</si>
  <si>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</si>
  <si>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</si>
  <si>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</si>
  <si>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</si>
  <si>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</si>
  <si>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</si>
  <si>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</si>
  <si>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</si>
  <si>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</si>
  <si>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</si>
  <si>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</si>
  <si>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</si>
  <si>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</si>
  <si>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</si>
  <si>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</si>
  <si>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</si>
  <si>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</si>
  <si>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</si>
  <si>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</si>
  <si>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</si>
  <si>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</si>
  <si>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</si>
  <si>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</si>
  <si>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</si>
  <si>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</si>
  <si>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</si>
  <si>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</si>
  <si>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</si>
  <si>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</si>
  <si>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</si>
  <si>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</si>
  <si>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</si>
  <si>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</si>
  <si>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</si>
  <si>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</si>
  <si>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</si>
  <si>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</si>
  <si>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</si>
  <si>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</si>
  <si>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</si>
  <si>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</si>
  <si>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</si>
  <si>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</si>
  <si>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</si>
  <si>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</si>
  <si>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</si>
  <si>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</si>
  <si>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</si>
  <si>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</si>
  <si>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</si>
  <si>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</si>
  <si>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</si>
  <si>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</si>
  <si>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</si>
  <si>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</si>
  <si>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</si>
  <si>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</si>
  <si>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</si>
  <si>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</si>
  <si>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</si>
  <si>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</si>
  <si>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</si>
  <si>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</si>
  <si>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</si>
  <si>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</si>
  <si>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</si>
  <si>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</si>
  <si>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</si>
  <si>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</si>
  <si>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</si>
  <si>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</si>
  <si>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</si>
  <si>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</si>
  <si>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</si>
  <si>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</si>
  <si>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</si>
  <si>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</si>
  <si>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</si>
  <si>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</si>
  <si>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</si>
  <si>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</si>
  <si>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</si>
  <si>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</si>
  <si>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</si>
  <si>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</si>
  <si>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</si>
  <si>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</si>
  <si>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</si>
  <si>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</si>
  <si>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</si>
  <si>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</si>
  <si>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</si>
  <si>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</si>
  <si>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</si>
  <si>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</si>
  <si>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</si>
  <si>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</si>
  <si>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</si>
  <si>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</si>
  <si>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</si>
  <si>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</si>
  <si>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</si>
  <si>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</si>
  <si>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</si>
  <si>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</si>
  <si>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</si>
  <si>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</si>
  <si>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</si>
  <si>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</si>
  <si>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</si>
  <si>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</si>
  <si>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</si>
  <si>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</si>
  <si>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</si>
  <si>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</si>
  <si>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</si>
  <si>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</si>
  <si>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</si>
  <si>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</si>
  <si>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</si>
  <si>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</si>
  <si>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</si>
  <si>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</si>
  <si>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</si>
  <si>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</si>
  <si>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</si>
  <si>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</si>
  <si>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</si>
  <si>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</si>
  <si>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</si>
  <si>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</si>
  <si>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</si>
  <si>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</si>
  <si>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</si>
  <si>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</si>
  <si>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</si>
  <si>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</si>
  <si>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</si>
  <si>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</si>
  <si>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</si>
  <si>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</si>
  <si>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</si>
  <si>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</si>
  <si>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</si>
  <si>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</si>
  <si>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</si>
  <si>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</si>
  <si>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</si>
  <si>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</si>
  <si>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</si>
  <si>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</si>
  <si>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</si>
  <si>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</si>
  <si>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</si>
  <si>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</si>
  <si>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</si>
  <si>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</si>
  <si>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</si>
  <si>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</si>
  <si>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</si>
  <si>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</si>
  <si>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</si>
  <si>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</si>
  <si>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</si>
  <si>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</si>
  <si>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</si>
  <si>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</si>
  <si>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</si>
  <si>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</si>
  <si>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</si>
  <si>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</si>
  <si>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</si>
  <si>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</si>
  <si>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</si>
  <si>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</si>
  <si>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</si>
  <si>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</si>
  <si>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</si>
  <si>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</si>
  <si>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</si>
  <si>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</si>
  <si>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</si>
  <si>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</si>
  <si>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</si>
  <si>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</si>
  <si>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</si>
  <si>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</si>
  <si>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</si>
  <si>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</si>
  <si>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</si>
  <si>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</si>
  <si>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</si>
  <si>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</si>
  <si>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</si>
  <si>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</si>
  <si>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</si>
  <si>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</si>
  <si>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</si>
  <si>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</si>
  <si>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</si>
  <si>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</si>
  <si>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</si>
  <si>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</si>
  <si>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</si>
  <si>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</si>
  <si>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</si>
  <si>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</si>
  <si>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</si>
  <si>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</si>
  <si>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</si>
  <si>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</si>
  <si>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</si>
  <si>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</si>
  <si>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</si>
  <si>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</si>
  <si>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</si>
  <si>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</si>
  <si>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</si>
  <si>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</si>
  <si>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</si>
  <si>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</si>
  <si>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</si>
  <si>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</si>
  <si>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</si>
  <si>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</si>
  <si>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</si>
  <si>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</si>
  <si>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</si>
  <si>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</si>
  <si>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</si>
  <si>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</si>
  <si>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</si>
  <si>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</si>
  <si>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</si>
  <si>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</si>
  <si>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</si>
  <si>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</si>
  <si>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</si>
  <si>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</si>
  <si>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</si>
  <si>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</si>
  <si>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</si>
  <si>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</si>
  <si>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</si>
  <si>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</si>
  <si>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</si>
  <si>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</si>
  <si>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</si>
  <si>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</si>
  <si>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</si>
  <si>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</si>
  <si>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</si>
  <si>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</si>
  <si>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</si>
  <si>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</si>
  <si>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</si>
  <si>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</si>
  <si>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</si>
  <si>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</si>
  <si>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</si>
  <si>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</si>
  <si>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</si>
  <si>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</si>
  <si>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</si>
  <si>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</si>
  <si>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</si>
  <si>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</si>
  <si>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</si>
  <si>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</si>
  <si>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</si>
  <si>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</si>
  <si>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</si>
  <si>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</si>
  <si>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</si>
  <si>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</si>
  <si>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</si>
  <si>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</si>
  <si>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</si>
  <si>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</si>
  <si>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</si>
  <si>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</si>
  <si>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</si>
  <si>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</si>
  <si>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</si>
  <si>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</si>
  <si>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</si>
  <si>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</si>
  <si>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</si>
  <si>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</si>
  <si>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</si>
  <si>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</si>
  <si>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</si>
  <si>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</si>
  <si>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</si>
  <si>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</si>
  <si>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</si>
  <si>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</si>
  <si>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</si>
  <si>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</si>
  <si>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</si>
  <si>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</si>
  <si>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</si>
  <si>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</si>
  <si>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</si>
  <si>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</si>
  <si>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</si>
  <si>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</si>
  <si>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</si>
  <si>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</si>
  <si>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</si>
  <si>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</si>
  <si>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</si>
  <si>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</si>
  <si>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</si>
  <si>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</si>
  <si>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</si>
  <si>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</si>
  <si>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</si>
  <si>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</si>
  <si>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</si>
  <si>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</si>
  <si>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</si>
  <si>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</si>
  <si>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</si>
  <si>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</si>
  <si>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</si>
  <si>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</si>
  <si>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</si>
  <si>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</si>
  <si>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</si>
  <si>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</si>
  <si>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</si>
  <si>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</si>
  <si>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</si>
  <si>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</si>
  <si>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</si>
  <si>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</si>
  <si>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</si>
  <si>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</si>
  <si>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</si>
  <si>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</si>
  <si>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</si>
  <si>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</si>
  <si>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</si>
  <si>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</si>
  <si>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</si>
  <si>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</si>
  <si>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</si>
  <si>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</si>
  <si>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</si>
  <si>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</si>
  <si>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</si>
  <si>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</si>
  <si>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</si>
  <si>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</si>
  <si>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</si>
  <si>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</si>
  <si>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</si>
  <si>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</si>
  <si>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</si>
  <si>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</si>
  <si>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</si>
  <si>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</si>
  <si>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</si>
  <si>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</si>
  <si>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</si>
  <si>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</si>
  <si>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</si>
  <si>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</si>
  <si>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</si>
  <si>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</si>
  <si>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</si>
  <si>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</si>
  <si>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</si>
  <si>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</si>
  <si>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</si>
  <si>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</si>
  <si>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</si>
  <si>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</si>
  <si>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</si>
  <si>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</si>
  <si>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</si>
  <si>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</si>
  <si>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</si>
  <si>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</si>
  <si>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</si>
  <si>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</si>
  <si>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</si>
  <si>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</si>
  <si>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</si>
  <si>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</si>
  <si>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</si>
  <si>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</si>
  <si>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</si>
  <si>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</si>
  <si>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</si>
  <si>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</si>
  <si>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</si>
  <si>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</si>
  <si>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</si>
  <si>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</si>
  <si>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</si>
  <si>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</si>
  <si>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</si>
  <si>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</si>
  <si>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</si>
  <si>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</si>
  <si>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</si>
  <si>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</si>
  <si>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</si>
  <si>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</si>
  <si>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</si>
  <si>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</si>
  <si>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</si>
  <si>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</si>
  <si>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</si>
  <si>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</si>
  <si>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</si>
  <si>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</si>
  <si>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</si>
  <si>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</si>
  <si>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</si>
  <si>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</si>
  <si>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</si>
  <si>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</si>
  <si>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</si>
  <si>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</si>
  <si>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</si>
  <si>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</si>
  <si>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</si>
  <si>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</si>
  <si>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</si>
  <si>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</si>
  <si>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</si>
  <si>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</si>
  <si>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</si>
  <si>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</si>
  <si>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</si>
  <si>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</si>
  <si>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</si>
  <si>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</si>
  <si>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</si>
  <si>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</si>
  <si>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</si>
  <si>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</si>
  <si>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</si>
  <si>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</si>
  <si>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</si>
  <si>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</si>
  <si>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</si>
  <si>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</si>
  <si>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</si>
  <si>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</si>
  <si>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</si>
  <si>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</si>
  <si>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</si>
  <si>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</si>
  <si>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</si>
  <si>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</si>
  <si>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</si>
  <si>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</si>
  <si>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</si>
  <si>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</si>
  <si>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</si>
  <si>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</si>
  <si>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</si>
  <si>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</si>
  <si>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</si>
  <si>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</si>
  <si>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</si>
  <si>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</si>
  <si>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</si>
  <si>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</si>
  <si>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</si>
  <si>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</si>
  <si>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</si>
  <si>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</si>
  <si>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</si>
  <si>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</si>
  <si>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</si>
  <si>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</si>
  <si>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</si>
  <si>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</si>
  <si>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</si>
  <si>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</si>
  <si>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</si>
  <si>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</si>
  <si>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</si>
  <si>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</si>
  <si>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</si>
  <si>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</si>
  <si>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</si>
  <si>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</si>
  <si>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</si>
  <si>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</si>
  <si>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</si>
  <si>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</si>
  <si>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</si>
  <si>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</si>
  <si>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</si>
  <si>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</si>
  <si>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</si>
  <si>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</si>
  <si>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</si>
  <si>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</si>
  <si>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</si>
  <si>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</si>
  <si>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</si>
  <si>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</si>
  <si>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</si>
  <si>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</si>
  <si>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</si>
  <si>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</si>
  <si>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</si>
  <si>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</si>
  <si>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</si>
  <si>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</si>
  <si>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</si>
  <si>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</si>
  <si>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</si>
  <si>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</si>
  <si>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</si>
  <si>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</si>
  <si>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</si>
  <si>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</si>
  <si>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</si>
  <si>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</si>
  <si>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</si>
  <si>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</si>
  <si>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</si>
  <si>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</si>
  <si>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</si>
  <si>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</si>
  <si>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</si>
  <si>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</si>
  <si>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</si>
  <si>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</si>
  <si>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</si>
  <si>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</si>
  <si>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</si>
  <si>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</si>
  <si>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</si>
  <si>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</si>
  <si>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</si>
  <si>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</si>
  <si>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</si>
  <si>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</si>
  <si>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</si>
  <si>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</si>
  <si>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</si>
  <si>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</si>
  <si>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</si>
  <si>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</si>
  <si>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</si>
  <si>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</si>
  <si>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</si>
  <si>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</si>
  <si>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</si>
  <si>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</si>
  <si>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</si>
  <si>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</si>
  <si>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</si>
  <si>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</si>
  <si>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</si>
  <si>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</si>
  <si>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</si>
  <si>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</si>
  <si>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</si>
  <si>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</si>
  <si>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</si>
  <si>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</si>
  <si>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</si>
  <si>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</si>
  <si>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</si>
  <si>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</si>
  <si>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</si>
  <si>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</si>
  <si>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</si>
  <si>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</si>
  <si>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</si>
  <si>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</si>
  <si>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</si>
  <si>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</si>
  <si>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</si>
  <si>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</si>
  <si>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</si>
  <si>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</si>
  <si>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</si>
  <si>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</si>
  <si>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</si>
  <si>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</si>
  <si>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</si>
  <si>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</si>
  <si>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</si>
  <si>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</si>
  <si>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</si>
  <si>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</si>
  <si>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</si>
  <si>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</si>
  <si>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</si>
  <si>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</si>
  <si>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</si>
  <si>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</si>
  <si>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</si>
  <si>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</si>
  <si>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</si>
  <si>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</si>
  <si>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</si>
  <si>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</si>
  <si>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</si>
  <si>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</si>
  <si>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</si>
  <si>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</si>
  <si>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</si>
  <si>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</si>
  <si>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</si>
  <si>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</si>
  <si>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</si>
  <si>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</si>
  <si>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</si>
  <si>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</si>
  <si>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</si>
  <si>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</si>
  <si>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</si>
  <si>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</si>
  <si>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</si>
  <si>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</si>
  <si>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</si>
  <si>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</si>
  <si>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</si>
  <si>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</si>
  <si>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</si>
  <si>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</si>
  <si>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</si>
  <si>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</si>
  <si>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</si>
  <si>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</si>
  <si>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</si>
  <si>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</si>
  <si>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</si>
  <si>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</si>
  <si>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</si>
  <si>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</si>
  <si>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</si>
  <si>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</si>
  <si>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</si>
  <si>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</si>
  <si>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</si>
  <si>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</si>
  <si>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</si>
  <si>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</si>
  <si>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</si>
  <si>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</si>
  <si>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</si>
  <si>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</si>
  <si>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</si>
  <si>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</si>
  <si>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</si>
  <si>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</si>
  <si>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</si>
  <si>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</si>
  <si>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</si>
  <si>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</si>
  <si>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</si>
  <si>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</si>
  <si>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</si>
  <si>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</si>
  <si>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</si>
  <si>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</si>
  <si>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</si>
  <si>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</si>
  <si>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</si>
  <si>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</si>
  <si>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</si>
  <si>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</si>
  <si>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</si>
  <si>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</si>
  <si>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</si>
  <si>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</si>
  <si>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</si>
  <si>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</si>
  <si>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</si>
  <si>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</si>
  <si>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</si>
  <si>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</si>
  <si>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</si>
  <si>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</si>
  <si>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</si>
  <si>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</si>
  <si>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</si>
  <si>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</si>
  <si>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</si>
  <si>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</si>
  <si>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</si>
  <si>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</si>
  <si>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</si>
  <si>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</si>
  <si>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</si>
  <si>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</si>
  <si>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</si>
  <si>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</si>
  <si>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</si>
  <si>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</si>
  <si>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</si>
  <si>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</si>
  <si>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</si>
  <si>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</si>
  <si>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</si>
  <si>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</si>
  <si>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</si>
  <si>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</si>
  <si>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</si>
  <si>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</si>
  <si>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</si>
  <si>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</si>
  <si>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</si>
  <si>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</si>
  <si>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</si>
  <si>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</si>
  <si>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</si>
  <si>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</si>
  <si>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</si>
  <si>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</si>
  <si>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</si>
  <si>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</si>
  <si>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</si>
  <si>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</si>
  <si>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</si>
  <si>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</si>
  <si>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</si>
  <si>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</si>
  <si>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</si>
  <si>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</si>
  <si>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</si>
  <si>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</si>
  <si>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</si>
  <si>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</si>
  <si>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</si>
  <si>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</si>
  <si>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</si>
  <si>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</si>
  <si>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</si>
  <si>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</si>
  <si>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</si>
  <si>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</si>
  <si>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</si>
  <si>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</si>
  <si>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</si>
  <si>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</si>
  <si>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</si>
  <si>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</si>
  <si>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</si>
  <si>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</si>
  <si>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</si>
  <si>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</si>
  <si>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</si>
  <si>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</si>
  <si>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</si>
  <si>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</si>
  <si>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</si>
  <si>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</si>
  <si>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</si>
  <si>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</si>
  <si>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</si>
  <si>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</si>
  <si>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</si>
  <si>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</si>
  <si>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</si>
  <si>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</si>
  <si>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</si>
  <si>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</si>
  <si>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</si>
  <si>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</si>
  <si>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</si>
  <si>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</si>
  <si>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</si>
  <si>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</si>
  <si>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</si>
  <si>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</si>
  <si>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</si>
  <si>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</si>
  <si>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</si>
  <si>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</si>
  <si>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</si>
  <si>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</si>
  <si>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</si>
  <si>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</si>
  <si>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</si>
  <si>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</si>
  <si>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</si>
  <si>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</si>
  <si>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</si>
  <si>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</si>
  <si>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</si>
  <si>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</si>
  <si>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</si>
  <si>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</si>
  <si>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</si>
  <si>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</si>
  <si>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</si>
  <si>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</si>
  <si>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</si>
  <si>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</si>
  <si>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</si>
  <si>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</si>
  <si>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</si>
  <si>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</si>
  <si>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</si>
  <si>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</si>
  <si>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</si>
  <si>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</si>
  <si>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</si>
  <si>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</si>
  <si>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</si>
  <si>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</si>
  <si>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</si>
  <si>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</si>
  <si>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</si>
  <si>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</si>
  <si>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</si>
  <si>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</si>
  <si>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</si>
  <si>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</si>
  <si>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</si>
  <si>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</si>
  <si>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</si>
  <si>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</si>
  <si>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</si>
  <si>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</si>
  <si>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</si>
  <si>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</si>
  <si>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</si>
  <si>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</si>
  <si>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</si>
  <si>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</si>
  <si>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</si>
  <si>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</si>
  <si>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</si>
  <si>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</si>
  <si>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</si>
  <si>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</si>
  <si>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</si>
  <si>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</si>
  <si>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</si>
  <si>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</si>
  <si>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</si>
  <si>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</si>
  <si>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</si>
  <si>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</si>
  <si>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</si>
  <si>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</si>
  <si>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</si>
  <si>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</si>
  <si>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</si>
  <si>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</si>
  <si>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</si>
  <si>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</si>
  <si>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</si>
  <si>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</si>
  <si>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</si>
  <si>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</si>
  <si>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</si>
  <si>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</si>
  <si>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</si>
  <si>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</si>
  <si>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</si>
  <si>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</si>
  <si>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</si>
  <si>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</si>
  <si>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</si>
  <si>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</si>
  <si>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</si>
  <si>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</si>
  <si>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</si>
  <si>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</si>
  <si>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</si>
  <si>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</si>
  <si>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</si>
  <si>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</si>
  <si>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</si>
  <si>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</si>
  <si>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</si>
  <si>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</si>
  <si>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</si>
  <si>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</si>
  <si>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</si>
  <si>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</si>
  <si>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</si>
  <si>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</si>
  <si>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</si>
  <si>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</si>
  <si>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</si>
  <si>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</si>
  <si>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</si>
  <si>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</si>
  <si>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</si>
  <si>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</si>
  <si>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</si>
  <si>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</si>
  <si>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</si>
  <si>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</si>
  <si>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</si>
  <si>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</si>
  <si>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</si>
  <si>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</si>
  <si>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</si>
  <si>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</si>
  <si>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</si>
  <si>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</si>
  <si>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</si>
  <si>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</si>
  <si>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</si>
  <si>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</si>
  <si>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</si>
  <si>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</si>
  <si>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</si>
  <si>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</si>
  <si>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</si>
  <si>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</si>
  <si>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</si>
  <si>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</si>
  <si>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</si>
  <si>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</si>
  <si>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</si>
  <si>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</si>
  <si>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</si>
  <si>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</si>
  <si>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</si>
  <si>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</si>
  <si>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</si>
  <si>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</si>
  <si>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</si>
  <si>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</si>
  <si>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</si>
  <si>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</si>
  <si>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</si>
  <si>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</si>
  <si>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</si>
  <si>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</si>
  <si>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</si>
  <si>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</si>
  <si>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</si>
  <si>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</si>
  <si>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</si>
  <si>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</si>
  <si>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</si>
  <si>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</si>
  <si>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</si>
  <si>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</si>
  <si>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</si>
  <si>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</si>
  <si>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</si>
  <si>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</si>
  <si>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</si>
  <si>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</si>
  <si>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</si>
  <si>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</si>
  <si>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</si>
  <si>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</si>
  <si>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</si>
  <si>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</si>
  <si>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</si>
  <si>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</si>
  <si>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</si>
  <si>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</si>
  <si>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</si>
  <si>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</si>
  <si>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</si>
  <si>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</si>
  <si>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</si>
  <si>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</si>
  <si>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</si>
  <si>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</si>
  <si>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</si>
  <si>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</si>
  <si>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</si>
  <si>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</si>
  <si>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</si>
  <si>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</si>
  <si>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</si>
  <si>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</si>
  <si>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</si>
  <si>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</si>
  <si>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</si>
  <si>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</si>
  <si>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</si>
  <si>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</si>
  <si>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</si>
  <si>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</si>
  <si>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</si>
  <si>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</si>
  <si>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</si>
  <si>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</si>
  <si>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</si>
  <si>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</si>
  <si>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</si>
  <si>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</si>
  <si>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</si>
  <si>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</si>
  <si>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</si>
  <si>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</si>
  <si>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</si>
  <si>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</si>
  <si>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</si>
  <si>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</si>
  <si>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</si>
  <si>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</si>
  <si>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</si>
  <si>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</si>
  <si>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</si>
  <si>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</si>
  <si>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</si>
  <si>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</si>
  <si>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</si>
  <si>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</si>
  <si>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</si>
  <si>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</si>
  <si>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</si>
  <si>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</si>
  <si>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</si>
  <si>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</si>
  <si>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</si>
  <si>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</si>
  <si>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</si>
  <si>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</si>
  <si>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</si>
  <si>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</si>
  <si>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</si>
  <si>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</si>
  <si>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</si>
  <si>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</si>
  <si>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</si>
  <si>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</si>
  <si>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</si>
  <si>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</si>
  <si>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</si>
  <si>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</si>
  <si>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</si>
  <si>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</si>
  <si>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</si>
  <si>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</si>
  <si>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</si>
  <si>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</si>
  <si>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</si>
  <si>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</si>
  <si>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</si>
  <si>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</si>
  <si>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</si>
  <si>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</si>
  <si>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</si>
  <si>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</si>
  <si>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</si>
  <si>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</si>
  <si>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</si>
  <si>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</si>
  <si>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</si>
  <si>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</si>
  <si>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</si>
  <si>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</si>
  <si>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</si>
  <si>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</si>
  <si>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</si>
  <si>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</si>
  <si>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</si>
  <si>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</si>
  <si>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</si>
  <si>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</si>
  <si>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</si>
  <si>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</si>
  <si>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</si>
  <si>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</si>
  <si>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</si>
  <si>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</si>
  <si>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</si>
  <si>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</si>
  <si>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</si>
  <si>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</si>
  <si>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</si>
  <si>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</si>
  <si>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</si>
  <si>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</si>
  <si>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</si>
  <si>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</si>
  <si>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</si>
  <si>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</si>
  <si>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</si>
  <si>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</si>
  <si>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</si>
  <si>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</si>
  <si>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</si>
  <si>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</si>
  <si>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</si>
  <si>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</si>
  <si>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</si>
  <si>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</si>
  <si>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</si>
  <si>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</si>
  <si>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</si>
  <si>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</si>
  <si>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</si>
  <si>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</si>
  <si>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</si>
  <si>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</si>
  <si>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</si>
  <si>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</si>
  <si>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</si>
  <si>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</si>
  <si>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</si>
  <si>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</si>
  <si>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</si>
  <si>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</si>
  <si>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</si>
  <si>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</si>
  <si>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</si>
  <si>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</si>
  <si>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</si>
  <si>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</si>
  <si>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</si>
  <si>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</si>
  <si>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</si>
  <si>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</si>
  <si>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</si>
  <si>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</si>
  <si>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</si>
  <si>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</si>
  <si>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</si>
  <si>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</si>
  <si>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</si>
  <si>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</si>
  <si>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</si>
  <si>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</si>
  <si>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</si>
  <si>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</si>
  <si>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</si>
  <si>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</si>
  <si>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</si>
  <si>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</si>
  <si>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</si>
  <si>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</si>
  <si>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</si>
  <si>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</si>
  <si>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</si>
  <si>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</si>
  <si>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</si>
  <si>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</si>
  <si>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</si>
  <si>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</si>
  <si>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</si>
  <si>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</si>
  <si>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</si>
  <si>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</si>
  <si>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</si>
  <si>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</si>
  <si>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</si>
  <si>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</si>
  <si>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</si>
  <si>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</si>
  <si>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</si>
  <si>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</si>
  <si>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</si>
  <si>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</si>
  <si>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</si>
  <si>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</si>
  <si>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</si>
  <si>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</si>
  <si>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</si>
  <si>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</si>
  <si>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</si>
  <si>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</si>
  <si>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</si>
  <si>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</si>
  <si>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</si>
  <si>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</si>
  <si>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</si>
  <si>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</si>
  <si>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</si>
  <si>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</si>
  <si>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</si>
  <si>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</si>
  <si>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</si>
  <si>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</si>
  <si>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</si>
  <si>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</si>
  <si>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</si>
  <si>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</si>
  <si>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</si>
  <si>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</si>
  <si>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</si>
  <si>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</si>
  <si>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</si>
  <si>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</si>
  <si>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</si>
  <si>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</si>
  <si>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</si>
  <si>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</si>
  <si>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</si>
  <si>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</si>
  <si>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</si>
  <si>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</si>
  <si>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</si>
  <si>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</si>
  <si>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</si>
  <si>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</si>
  <si>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</si>
  <si>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</si>
  <si>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</si>
  <si>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</si>
  <si>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</si>
  <si>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</si>
  <si>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</si>
  <si>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</si>
  <si>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</si>
  <si>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</si>
  <si>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</si>
  <si>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</si>
  <si>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</si>
  <si>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</si>
  <si>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</si>
  <si>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</si>
  <si>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</si>
  <si>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</si>
  <si>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</si>
  <si>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</si>
  <si>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</si>
  <si>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</si>
  <si>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</si>
  <si>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</si>
  <si>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</si>
  <si>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</si>
  <si>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</si>
  <si>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</si>
  <si>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</si>
  <si>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</si>
  <si>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</si>
  <si>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</si>
  <si>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</si>
  <si>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</si>
  <si>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</si>
  <si>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</si>
  <si>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</si>
  <si>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</si>
  <si>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</si>
  <si>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</si>
  <si>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</si>
  <si>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</si>
  <si>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</si>
  <si>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</si>
  <si>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</si>
  <si>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</si>
  <si>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</si>
  <si>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</si>
  <si>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</si>
  <si>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</si>
  <si>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</si>
  <si>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</si>
  <si>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</si>
  <si>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</si>
  <si>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</si>
  <si>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</si>
  <si>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</si>
  <si>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</si>
  <si>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</si>
  <si>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</si>
  <si>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</si>
  <si>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</si>
  <si>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</si>
  <si>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</si>
  <si>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</si>
  <si>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</si>
  <si>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</si>
  <si>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</si>
  <si>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</si>
  <si>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</si>
  <si>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</si>
  <si>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</si>
  <si>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</si>
  <si>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</si>
  <si>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</si>
  <si>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</si>
  <si>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</si>
  <si>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</si>
  <si>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</si>
  <si>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</si>
  <si>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</si>
  <si>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</si>
  <si>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</si>
  <si>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</si>
  <si>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</si>
  <si>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</si>
  <si>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</si>
  <si>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</si>
  <si>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</si>
  <si>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</si>
  <si>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</si>
  <si>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</si>
  <si>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</si>
  <si>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</si>
  <si>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</si>
  <si>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</si>
  <si>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</si>
  <si>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</si>
  <si>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</si>
  <si>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</si>
  <si>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</si>
  <si>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</si>
  <si>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</si>
  <si>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</si>
  <si>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</si>
  <si>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</si>
  <si>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</si>
  <si>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</si>
  <si>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</si>
  <si>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</si>
  <si>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</si>
  <si>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</si>
  <si>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</si>
  <si>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</si>
  <si>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</si>
  <si>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</si>
  <si>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</si>
  <si>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</si>
  <si>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</si>
  <si>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</si>
  <si>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</si>
  <si>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</si>
  <si>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</si>
  <si>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</si>
  <si>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</si>
  <si>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</si>
  <si>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</si>
  <si>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</si>
  <si>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</si>
  <si>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</si>
  <si>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</si>
  <si>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</si>
  <si>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</si>
  <si>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</si>
  <si>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</si>
  <si>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</si>
  <si>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</si>
  <si>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</si>
  <si>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</si>
  <si>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</si>
  <si>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</si>
  <si>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</si>
  <si>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</si>
  <si>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</si>
  <si>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</si>
  <si>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</si>
  <si>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</si>
  <si>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</si>
  <si>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</si>
  <si>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</si>
  <si>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</si>
  <si>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</si>
  <si>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</si>
  <si>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</si>
  <si>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</si>
  <si>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</si>
  <si>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</si>
  <si>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</si>
  <si>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</si>
  <si>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</si>
  <si>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</si>
  <si>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</si>
  <si>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</si>
  <si>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</si>
  <si>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</si>
  <si>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</si>
  <si>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</si>
  <si>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</si>
  <si>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</si>
  <si>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</si>
  <si>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</si>
  <si>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</si>
  <si>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</si>
  <si>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</si>
  <si>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</si>
  <si>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</si>
  <si>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</si>
  <si>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</si>
  <si>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</si>
  <si>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</si>
  <si>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</si>
  <si>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</si>
  <si>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</si>
  <si>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</si>
  <si>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</si>
  <si>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</si>
  <si>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</si>
  <si>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</si>
  <si>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</si>
  <si>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</si>
  <si>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</si>
  <si>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</si>
  <si>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</si>
  <si>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</si>
  <si>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</si>
  <si>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</si>
  <si>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</si>
  <si>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</si>
  <si>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</si>
  <si>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</si>
  <si>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</si>
  <si>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</si>
  <si>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</si>
  <si>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</si>
  <si>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</si>
  <si>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</si>
  <si>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</si>
  <si>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</si>
  <si>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</si>
  <si>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</si>
  <si>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</si>
  <si>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</si>
  <si>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</si>
  <si>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</si>
  <si>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</si>
  <si>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</si>
  <si>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</si>
  <si>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</si>
  <si>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</si>
  <si>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</si>
  <si>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</si>
  <si>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</si>
  <si>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</si>
  <si>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</si>
  <si>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</si>
  <si>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</si>
  <si>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</si>
  <si>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</si>
  <si>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</si>
  <si>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</si>
  <si>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</si>
  <si>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</si>
  <si>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</si>
  <si>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</si>
  <si>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</si>
  <si>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</si>
  <si>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</si>
  <si>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</si>
  <si>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</si>
  <si>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</si>
  <si>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</si>
  <si>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</si>
  <si>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</si>
  <si>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</si>
  <si>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</si>
  <si>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</si>
  <si>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</si>
  <si>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</si>
  <si>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</si>
  <si>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</si>
  <si>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</si>
  <si>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</si>
  <si>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</si>
  <si>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</si>
  <si>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</si>
  <si>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</si>
  <si>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</si>
  <si>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</si>
  <si>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</si>
  <si>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</si>
  <si>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</si>
  <si>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</si>
  <si>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</si>
  <si>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</si>
  <si>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</si>
  <si>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</si>
  <si>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</si>
  <si>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</si>
  <si>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</si>
  <si>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</si>
  <si>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</si>
  <si>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</si>
  <si>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</si>
  <si>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</si>
  <si>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</si>
  <si>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</si>
  <si>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</si>
  <si>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</si>
  <si>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</si>
  <si>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</si>
  <si>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</si>
  <si>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</si>
  <si>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</si>
  <si>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</si>
  <si>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</si>
  <si>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</si>
  <si>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</si>
  <si>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</si>
  <si>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</si>
  <si>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</si>
  <si>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</si>
  <si>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</si>
  <si>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</si>
  <si>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</si>
  <si>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</si>
  <si>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</si>
  <si>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</si>
  <si>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</si>
  <si>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</si>
  <si>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</si>
  <si>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</si>
  <si>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</si>
  <si>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</si>
  <si>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</si>
  <si>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</si>
  <si>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</si>
  <si>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</si>
  <si>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</si>
  <si>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</si>
  <si>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</si>
  <si>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</si>
  <si>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</si>
  <si>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</si>
  <si>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</si>
  <si>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</si>
  <si>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</si>
  <si>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</si>
  <si>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</si>
  <si>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</si>
  <si>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</si>
  <si>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</si>
  <si>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</si>
  <si>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</si>
  <si>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</si>
  <si>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</si>
  <si>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</si>
  <si>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</si>
  <si>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</si>
  <si>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</si>
  <si>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</si>
  <si>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</si>
  <si>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</si>
  <si>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</si>
  <si>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</si>
  <si>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</si>
  <si>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</si>
  <si>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</si>
  <si>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</si>
  <si>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</si>
  <si>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</si>
  <si>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</si>
  <si>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</si>
  <si>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</si>
  <si>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</si>
  <si>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</si>
  <si>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</si>
  <si>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</si>
  <si>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</si>
  <si>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</si>
  <si>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</si>
  <si>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</si>
  <si>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</si>
  <si>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</si>
  <si>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</si>
  <si>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</si>
  <si>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</si>
  <si>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</si>
  <si>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</si>
  <si>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</si>
  <si>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</si>
  <si>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</si>
  <si>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</si>
  <si>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</si>
  <si>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</si>
  <si>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</si>
  <si>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</si>
  <si>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</si>
  <si>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</si>
  <si>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</si>
  <si>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</si>
  <si>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</si>
  <si>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</si>
  <si>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</si>
  <si>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</si>
  <si>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</si>
  <si>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</si>
  <si>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</si>
  <si>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</si>
  <si>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</si>
  <si>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</si>
  <si>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</si>
  <si>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</si>
  <si>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</si>
  <si>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</si>
  <si>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</si>
  <si>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</si>
  <si>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</si>
  <si>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</si>
  <si>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</si>
  <si>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</si>
  <si>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</si>
  <si>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</si>
  <si>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</si>
  <si>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</si>
  <si>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</si>
  <si>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</si>
  <si>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</si>
  <si>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</si>
  <si>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</si>
  <si>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</si>
  <si>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</si>
  <si>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</si>
  <si>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</si>
  <si>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</si>
  <si>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</si>
  <si>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</si>
  <si>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</si>
  <si>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</si>
  <si>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</si>
  <si>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</si>
  <si>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</si>
  <si>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</si>
  <si>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</si>
  <si>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</si>
  <si>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</si>
  <si>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</si>
  <si>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</si>
  <si>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</si>
  <si>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</si>
  <si>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</si>
  <si>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</si>
  <si>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</si>
  <si>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</si>
  <si>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</si>
  <si>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</si>
  <si>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</si>
  <si>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</si>
  <si>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</si>
  <si>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</si>
  <si>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</si>
  <si>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</si>
  <si>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</si>
  <si>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</si>
  <si>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</si>
  <si>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</si>
  <si>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</si>
  <si>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</si>
  <si>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</si>
  <si>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</si>
  <si>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</si>
  <si>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</si>
  <si>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</si>
  <si>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</si>
  <si>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</si>
  <si>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</si>
  <si>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</si>
  <si>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</si>
  <si>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</si>
  <si>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</si>
  <si>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</si>
  <si>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</si>
  <si>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</si>
  <si>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</si>
  <si>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</si>
  <si>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</si>
  <si>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</si>
  <si>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</si>
  <si>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</si>
  <si>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</si>
  <si>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</si>
  <si>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</si>
  <si>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</si>
  <si>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</si>
  <si>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</si>
  <si>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</si>
  <si>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</si>
  <si>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</si>
  <si>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</si>
  <si>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</si>
  <si>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</si>
  <si>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</si>
  <si>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</si>
  <si>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</si>
  <si>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</si>
  <si>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</si>
  <si>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</si>
  <si>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</si>
  <si>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</si>
  <si>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</si>
  <si>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</si>
  <si>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</si>
  <si>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</si>
  <si>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</si>
  <si>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</si>
  <si>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</si>
  <si>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</si>
  <si>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</si>
  <si>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</si>
  <si>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</si>
  <si>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</si>
  <si>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</si>
  <si>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</si>
  <si>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</si>
  <si>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</si>
  <si>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</si>
  <si>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</si>
  <si>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</si>
  <si>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</si>
  <si>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</si>
  <si>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</si>
  <si>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</si>
  <si>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</si>
  <si>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</si>
  <si>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</si>
  <si>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</si>
  <si>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</si>
  <si>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</si>
  <si>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</si>
  <si>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</si>
  <si>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</si>
  <si>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</si>
  <si>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</si>
  <si>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</si>
  <si>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</si>
  <si>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</si>
  <si>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</si>
  <si>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</si>
  <si>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</si>
  <si>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</si>
  <si>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</si>
  <si>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</si>
  <si>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</si>
  <si>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</si>
  <si>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</si>
  <si>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</si>
  <si>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</si>
  <si>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</si>
  <si>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</si>
  <si>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</si>
  <si>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</si>
  <si>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</si>
  <si>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</si>
  <si>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</si>
  <si>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</si>
  <si>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</si>
  <si>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</si>
  <si>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</si>
  <si>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</si>
  <si>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</si>
  <si>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</si>
  <si>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</si>
  <si>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</si>
  <si>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</si>
  <si>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</si>
  <si>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</si>
  <si>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</si>
  <si>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</si>
  <si>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</si>
  <si>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</si>
  <si>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</si>
  <si>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</si>
  <si>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</si>
  <si>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</si>
  <si>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</si>
  <si>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</si>
  <si>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</si>
  <si>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</si>
  <si>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</si>
  <si>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</si>
  <si>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</si>
  <si>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</si>
  <si>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</si>
  <si>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</si>
  <si>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</si>
  <si>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</si>
  <si>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</si>
  <si>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</si>
  <si>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</si>
  <si>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</si>
  <si>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</si>
  <si>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</si>
  <si>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</si>
  <si>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</si>
  <si>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</si>
  <si>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</si>
  <si>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</si>
  <si>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</si>
  <si>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</si>
  <si>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</si>
  <si>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</si>
  <si>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</si>
  <si>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</si>
  <si>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</si>
  <si>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</si>
  <si>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</si>
  <si>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</si>
  <si>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</si>
  <si>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</si>
  <si>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</si>
  <si>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</si>
  <si>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</si>
  <si>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</si>
  <si>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</si>
  <si>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</si>
  <si>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</si>
  <si>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</si>
  <si>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</si>
  <si>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</si>
  <si>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</si>
  <si>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</si>
  <si>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</si>
  <si>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</si>
  <si>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</si>
  <si>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</si>
  <si>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</si>
  <si>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</si>
  <si>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</si>
  <si>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</si>
  <si>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</si>
  <si>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</si>
  <si>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</si>
  <si>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</si>
  <si>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</si>
  <si>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</si>
  <si>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</si>
  <si>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</si>
  <si>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</si>
  <si>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</si>
  <si>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</si>
  <si>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</si>
  <si>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</si>
  <si>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</si>
  <si>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</si>
  <si>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</si>
  <si>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</si>
  <si>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</si>
  <si>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</si>
  <si>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</si>
  <si>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</si>
  <si>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</si>
  <si>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</si>
  <si>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</si>
  <si>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</si>
  <si>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</si>
  <si>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</si>
  <si>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</si>
  <si>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</si>
  <si>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</si>
  <si>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</si>
  <si>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</si>
  <si>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</si>
  <si>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</si>
  <si>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</si>
  <si>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</si>
  <si>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</si>
  <si>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</si>
  <si>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</si>
  <si>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</si>
  <si>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</si>
  <si>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</si>
  <si>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</si>
  <si>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</si>
  <si>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</si>
  <si>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</si>
  <si>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</si>
  <si>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</si>
  <si>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</si>
  <si>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</si>
  <si>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</si>
  <si>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</si>
  <si>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</si>
  <si>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</si>
  <si>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</si>
  <si>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</si>
  <si>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</si>
  <si>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</si>
  <si>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</si>
  <si>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</si>
  <si>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</si>
  <si>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</si>
  <si>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</si>
  <si>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</si>
  <si>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</si>
  <si>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</si>
  <si>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</si>
  <si>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</si>
  <si>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</si>
  <si>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</si>
  <si>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</si>
  <si>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</si>
  <si>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</si>
  <si>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</si>
  <si>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</si>
  <si>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</si>
  <si>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</si>
  <si>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</si>
  <si>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</si>
  <si>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</si>
  <si>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</si>
  <si>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</si>
  <si>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</si>
  <si>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</si>
  <si>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</si>
  <si>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</si>
  <si>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</si>
  <si>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</si>
  <si>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</si>
  <si>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</si>
  <si>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</si>
  <si>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</si>
  <si>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</si>
  <si>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</si>
  <si>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</si>
  <si>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</si>
  <si>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</si>
  <si>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</si>
  <si>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</si>
  <si>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</si>
  <si>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</si>
  <si>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</si>
  <si>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</si>
  <si>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</si>
  <si>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</si>
  <si>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</si>
  <si>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</si>
  <si>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</si>
  <si>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</si>
  <si>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</si>
  <si>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</si>
  <si>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</si>
  <si>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</si>
  <si>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</si>
  <si>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</si>
  <si>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</si>
  <si>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</si>
  <si>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</si>
  <si>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</si>
  <si>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</si>
  <si>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</si>
  <si>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</si>
  <si>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</si>
  <si>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</si>
  <si>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</si>
  <si>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</si>
  <si>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</si>
  <si>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</si>
  <si>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</si>
  <si>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</si>
  <si>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</si>
  <si>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</si>
  <si>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</si>
  <si>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</si>
  <si>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</si>
  <si>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</si>
  <si>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</si>
  <si>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</si>
  <si>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</si>
  <si>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</si>
  <si>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</si>
  <si>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</si>
  <si>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</si>
  <si>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</si>
  <si>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</si>
  <si>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</si>
  <si>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</si>
  <si>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</si>
  <si>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</si>
  <si>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</si>
  <si>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</si>
  <si>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</si>
  <si>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</si>
  <si>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</si>
  <si>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</si>
  <si>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</si>
  <si>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</si>
  <si>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</si>
  <si>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</si>
  <si>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</si>
  <si>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</si>
  <si>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</si>
  <si>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</si>
  <si>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</si>
  <si>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</si>
  <si>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</si>
  <si>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</si>
  <si>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</si>
  <si>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</si>
  <si>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</si>
  <si>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</si>
  <si>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</si>
  <si>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</si>
  <si>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</si>
  <si>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</si>
  <si>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</si>
  <si>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</si>
  <si>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</si>
  <si>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</si>
  <si>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</si>
  <si>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</si>
  <si>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</si>
  <si>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</si>
  <si>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</si>
  <si>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</si>
  <si>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</si>
  <si>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</si>
  <si>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</si>
  <si>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</si>
  <si>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</si>
  <si>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</si>
  <si>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</si>
  <si>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</si>
  <si>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</si>
  <si>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</si>
  <si>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</si>
  <si>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</si>
  <si>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</si>
  <si>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</si>
  <si>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</si>
  <si>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</si>
  <si>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</si>
  <si>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</si>
  <si>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</si>
  <si>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</si>
  <si>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</si>
  <si>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</si>
  <si>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</si>
  <si>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</si>
  <si>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</si>
  <si>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</si>
  <si>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</si>
  <si>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</si>
  <si>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</si>
  <si>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</si>
  <si>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</si>
  <si>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</si>
  <si>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</si>
  <si>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</si>
  <si>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</si>
  <si>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</si>
  <si>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</si>
  <si>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</si>
  <si>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</si>
  <si>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</si>
  <si>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</si>
  <si>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</si>
  <si>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</si>
  <si>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</si>
  <si>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</si>
  <si>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</si>
  <si>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</si>
  <si>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</si>
  <si>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</si>
  <si>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</si>
  <si>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</si>
  <si>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</si>
  <si>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</si>
  <si>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</si>
  <si>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</si>
  <si>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</si>
  <si>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</si>
  <si>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</si>
  <si>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</si>
  <si>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</si>
  <si>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</si>
  <si>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</si>
  <si>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</si>
  <si>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</si>
  <si>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</si>
  <si>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</si>
  <si>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</si>
  <si>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</si>
  <si>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</si>
  <si>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</si>
  <si>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</si>
  <si>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</si>
  <si>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</si>
  <si>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</si>
  <si>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</si>
  <si>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</si>
  <si>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</si>
  <si>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</si>
  <si>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</si>
  <si>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</si>
  <si>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</si>
  <si>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</si>
  <si>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</si>
  <si>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</si>
  <si>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</si>
  <si>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</si>
  <si>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</si>
  <si>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</si>
  <si>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</si>
  <si>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</si>
  <si>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</si>
  <si>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</si>
  <si>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</si>
  <si>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</si>
  <si>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</si>
  <si>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</si>
  <si>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</si>
  <si>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</si>
  <si>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</si>
  <si>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</si>
  <si>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</si>
  <si>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</si>
  <si>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</si>
  <si>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</si>
  <si>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</si>
  <si>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</si>
  <si>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</si>
  <si>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</si>
  <si>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</si>
  <si>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</si>
  <si>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</si>
  <si>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</si>
  <si>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</si>
  <si>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</si>
  <si>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</si>
  <si>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</si>
  <si>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</si>
  <si>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</si>
  <si>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</si>
  <si>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</si>
  <si>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</si>
  <si>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</si>
  <si>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</si>
  <si>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</si>
  <si>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</si>
  <si>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</si>
  <si>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</si>
  <si>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</si>
  <si>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</si>
  <si>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</si>
  <si>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</si>
  <si>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</si>
  <si>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</si>
  <si>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</si>
  <si>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</si>
  <si>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</si>
  <si>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</si>
  <si>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</si>
  <si>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</si>
  <si>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</si>
  <si>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</si>
  <si>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</si>
  <si>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</si>
  <si>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</si>
  <si>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</si>
  <si>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</si>
  <si>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</si>
  <si>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</si>
  <si>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</si>
  <si>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</si>
  <si>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</si>
  <si>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</si>
  <si>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</si>
  <si>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</si>
  <si>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</si>
  <si>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</si>
  <si>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</si>
  <si>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</si>
  <si>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</si>
  <si>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</si>
  <si>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</si>
  <si>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</si>
  <si>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</si>
  <si>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</si>
  <si>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</si>
  <si>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</si>
  <si>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</si>
  <si>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</si>
  <si>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</si>
  <si>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</si>
  <si>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</si>
  <si>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</si>
  <si>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</si>
  <si>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</si>
  <si>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</si>
  <si>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</si>
  <si>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</si>
  <si>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</si>
  <si>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</si>
  <si>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</si>
  <si>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</si>
  <si>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</si>
  <si>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</si>
  <si>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</si>
  <si>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</si>
  <si>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</si>
  <si>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</si>
  <si>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</si>
  <si>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</si>
  <si>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</si>
  <si>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</si>
  <si>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</si>
  <si>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</si>
  <si>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</si>
  <si>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</si>
  <si>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</si>
  <si>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</si>
  <si>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</si>
  <si>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</si>
  <si>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</si>
  <si>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</si>
  <si>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</si>
  <si>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</si>
  <si>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</si>
  <si>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</si>
  <si>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</si>
  <si>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</si>
  <si>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</si>
  <si>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</si>
  <si>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</si>
  <si>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</si>
  <si>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</si>
  <si>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</si>
  <si>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</si>
  <si>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</si>
  <si>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</si>
  <si>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</si>
  <si>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</si>
  <si>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</si>
  <si>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</si>
  <si>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</si>
  <si>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</si>
  <si>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</si>
  <si>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</si>
  <si>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</si>
  <si>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</si>
  <si>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</si>
  <si>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</si>
  <si>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</si>
  <si>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</si>
  <si>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</si>
  <si>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</si>
  <si>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</si>
  <si>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</si>
  <si>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</si>
  <si>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</si>
  <si>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</si>
  <si>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</si>
  <si>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</si>
  <si>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</si>
  <si>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</si>
  <si>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</si>
  <si>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</si>
  <si>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</si>
  <si>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</si>
  <si>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</si>
  <si>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</si>
  <si>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</si>
  <si>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</si>
  <si>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</si>
  <si>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</si>
  <si>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</si>
  <si>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</si>
  <si>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</si>
  <si>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</si>
  <si>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</si>
  <si>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</si>
  <si>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</si>
  <si>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</si>
  <si>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</si>
  <si>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</si>
  <si>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</si>
  <si>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</si>
  <si>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</si>
  <si>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</si>
  <si>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</si>
  <si>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</si>
  <si>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</si>
  <si>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</si>
  <si>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</si>
  <si>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</si>
  <si>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</si>
  <si>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</si>
  <si>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</si>
  <si>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</si>
  <si>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</si>
  <si>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</si>
  <si>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</si>
  <si>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</si>
  <si>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</si>
  <si>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</si>
  <si>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</si>
  <si>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</si>
  <si>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</si>
  <si>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</si>
  <si>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</si>
  <si>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</si>
  <si>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</si>
  <si>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</si>
  <si>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</si>
  <si>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</si>
  <si>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</si>
  <si>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</si>
  <si>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</si>
  <si>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</si>
  <si>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</si>
  <si>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</si>
  <si>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</si>
  <si>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</si>
  <si>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</si>
  <si>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</si>
  <si>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</si>
  <si>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</si>
  <si>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</si>
  <si>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</si>
  <si>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</si>
  <si>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</si>
  <si>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</si>
  <si>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</si>
  <si>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</si>
  <si>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</si>
  <si>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</si>
  <si>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</si>
  <si>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</si>
  <si>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</si>
  <si>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</si>
  <si>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</si>
  <si>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</si>
  <si>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</si>
  <si>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</si>
  <si>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</si>
  <si>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</si>
  <si>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</si>
  <si>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</si>
  <si>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</si>
  <si>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</si>
  <si>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</si>
  <si>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</si>
  <si>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</si>
  <si>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</si>
  <si>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</si>
  <si>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</si>
  <si>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</si>
  <si>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</si>
  <si>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</si>
  <si>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</si>
  <si>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</si>
  <si>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</si>
  <si>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</si>
  <si>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</si>
  <si>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</si>
  <si>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</si>
  <si>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</si>
  <si>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</si>
  <si>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</si>
  <si>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</si>
  <si>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</si>
  <si>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</si>
  <si>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</si>
  <si>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</si>
  <si>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</si>
  <si>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</si>
  <si>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</si>
  <si>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</si>
  <si>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</si>
  <si>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</si>
  <si>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</si>
  <si>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</si>
  <si>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</si>
  <si>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</si>
  <si>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</si>
  <si>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</si>
  <si>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</si>
  <si>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</si>
  <si>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</si>
  <si>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</si>
  <si>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</si>
  <si>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</si>
  <si>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</si>
  <si>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</si>
  <si>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</si>
  <si>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</si>
  <si>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</si>
  <si>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</si>
  <si>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</si>
  <si>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</si>
  <si>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</si>
  <si>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</si>
  <si>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</si>
  <si>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</si>
  <si>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</si>
  <si>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</si>
  <si>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</si>
  <si>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</si>
  <si>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</si>
  <si>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</si>
  <si>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</si>
  <si>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</si>
  <si>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</si>
  <si>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</si>
  <si>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</si>
  <si>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</si>
  <si>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</si>
  <si>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</si>
  <si>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</si>
  <si>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</si>
  <si>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</si>
  <si>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</si>
  <si>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</si>
  <si>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</si>
  <si>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</si>
  <si>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</si>
  <si>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</si>
  <si>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</si>
  <si>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</si>
  <si>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</si>
  <si>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</si>
  <si>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</si>
  <si>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</si>
  <si>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</si>
  <si>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</si>
  <si>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</si>
  <si>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</si>
  <si>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</si>
  <si>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</si>
  <si>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</si>
  <si>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</si>
  <si>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</si>
  <si>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</si>
  <si>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</si>
  <si>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</si>
  <si>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</si>
  <si>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</si>
  <si>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</si>
  <si>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</si>
  <si>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</si>
  <si>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</si>
  <si>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</si>
  <si>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</si>
  <si>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</si>
  <si>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</si>
  <si>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</si>
  <si>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</si>
  <si>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</si>
  <si>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</si>
  <si>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</si>
  <si>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</si>
  <si>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</si>
  <si>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</si>
  <si>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</si>
  <si>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</si>
  <si>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</si>
  <si>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</si>
  <si>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</si>
  <si>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</si>
  <si>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</si>
  <si>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</si>
  <si>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</si>
  <si>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</si>
  <si>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</si>
  <si>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</si>
  <si>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</si>
  <si>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</si>
  <si>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</si>
  <si>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</si>
  <si>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</si>
  <si>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</si>
  <si>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</si>
  <si>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</si>
  <si>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</si>
  <si>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</si>
  <si>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</si>
  <si>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</si>
  <si>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</si>
  <si>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</si>
  <si>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</si>
  <si>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</si>
  <si>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</si>
  <si>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</si>
  <si>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</si>
  <si>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</si>
  <si>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</si>
  <si>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</si>
  <si>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</si>
  <si>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</si>
  <si>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</si>
  <si>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</si>
  <si>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</si>
  <si>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</si>
  <si>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</si>
  <si>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</si>
  <si>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</si>
  <si>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</si>
  <si>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</si>
  <si>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</si>
  <si>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</si>
  <si>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</si>
  <si>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</si>
  <si>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</si>
  <si>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</si>
  <si>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</si>
  <si>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</si>
  <si>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</si>
  <si>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</si>
  <si>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</si>
  <si>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</si>
  <si>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</si>
  <si>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</si>
  <si>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</si>
  <si>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</si>
  <si>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</si>
  <si>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</si>
  <si>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</si>
  <si>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</si>
  <si>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</si>
  <si>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</si>
  <si>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</si>
  <si>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</si>
  <si>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</si>
  <si>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</si>
  <si>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</si>
  <si>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</si>
  <si>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</si>
  <si>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</si>
  <si>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</si>
  <si>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</si>
  <si>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</si>
  <si>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</si>
  <si>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</si>
  <si>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</si>
  <si>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</si>
  <si>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</si>
  <si>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</si>
  <si>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</si>
  <si>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</si>
  <si>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</si>
  <si>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</si>
  <si>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</si>
  <si>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</si>
  <si>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</si>
  <si>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</si>
  <si>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</si>
  <si>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</si>
  <si>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</si>
  <si>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</si>
  <si>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</si>
  <si>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</si>
  <si>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</si>
  <si>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</si>
  <si>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</si>
  <si>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</si>
  <si>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</si>
  <si>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</si>
  <si>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</si>
  <si>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</si>
  <si>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</si>
  <si>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</si>
  <si>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</si>
  <si>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</si>
  <si>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</si>
  <si>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</si>
  <si>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</si>
  <si>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</si>
  <si>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</si>
  <si>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</si>
  <si>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</si>
  <si>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</si>
  <si>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</si>
  <si>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</si>
  <si>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</si>
  <si>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</si>
  <si>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</si>
  <si>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</si>
  <si>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</si>
  <si>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</si>
  <si>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</si>
  <si>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</si>
  <si>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</si>
  <si>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</si>
  <si>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</si>
  <si>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</si>
  <si>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</si>
  <si>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</si>
  <si>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</si>
  <si>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</si>
  <si>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</si>
  <si>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</si>
  <si>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</si>
  <si>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</si>
  <si>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</si>
  <si>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</si>
  <si>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</si>
  <si>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</si>
  <si>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</si>
  <si>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</si>
  <si>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</si>
  <si>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</si>
  <si>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</si>
  <si>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</si>
  <si>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</si>
  <si>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</si>
  <si>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</si>
  <si>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</si>
  <si>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</si>
  <si>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</si>
  <si>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</si>
  <si>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</si>
  <si>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</si>
  <si>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</si>
  <si>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</si>
  <si>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</si>
  <si>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</si>
  <si>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</si>
  <si>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</si>
  <si>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</si>
  <si>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</si>
  <si>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</si>
  <si>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</si>
  <si>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</si>
  <si>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</si>
  <si>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</si>
  <si>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</si>
  <si>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</si>
  <si>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</si>
  <si>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</si>
  <si>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</si>
  <si>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</si>
  <si>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</si>
  <si>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</si>
  <si>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</si>
  <si>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</si>
  <si>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</si>
  <si>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</si>
  <si>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</si>
  <si>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</si>
  <si>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</si>
  <si>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</si>
  <si>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</si>
  <si>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</si>
  <si>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</si>
  <si>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</si>
  <si>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</si>
  <si>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</si>
  <si>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</si>
  <si>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</si>
  <si>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</si>
  <si>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</si>
  <si>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</si>
  <si>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</si>
  <si>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</si>
  <si>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</si>
  <si>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</si>
  <si>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</si>
  <si>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</si>
  <si>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</si>
  <si>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</si>
  <si>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</si>
  <si>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</si>
  <si>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</si>
  <si>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</si>
  <si>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</si>
  <si>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</si>
  <si>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</si>
  <si>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</si>
  <si>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</si>
  <si>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</si>
  <si>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</si>
  <si>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</si>
  <si>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</si>
  <si>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</si>
  <si>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</si>
  <si>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</si>
  <si>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</si>
  <si>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</si>
  <si>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</si>
  <si>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</si>
  <si>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</si>
  <si>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</si>
  <si>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</si>
  <si>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</si>
  <si>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</si>
  <si>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</si>
  <si>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</si>
  <si>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</si>
  <si>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</si>
  <si>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</si>
  <si>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</si>
  <si>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</si>
  <si>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</si>
  <si>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</si>
  <si>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</si>
  <si>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</si>
  <si>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</si>
  <si>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</si>
  <si>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</si>
  <si>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</si>
  <si>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</si>
  <si>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</si>
  <si>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</si>
  <si>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</si>
  <si>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</si>
  <si>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</si>
  <si>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</si>
  <si>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</si>
  <si>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</si>
  <si>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</si>
  <si>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</si>
  <si>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</si>
  <si>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</si>
  <si>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</si>
  <si>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</si>
  <si>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</si>
  <si>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</si>
  <si>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</si>
  <si>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</si>
  <si>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</si>
  <si>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</si>
  <si>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</si>
  <si>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</si>
  <si>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</si>
  <si>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</si>
  <si>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</si>
  <si>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</si>
  <si>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</si>
  <si>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</si>
  <si>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</si>
  <si>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</si>
  <si>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</si>
  <si>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</si>
  <si>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</si>
  <si>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</si>
  <si>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</si>
  <si>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</si>
  <si>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</si>
  <si>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</si>
  <si>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</si>
  <si>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</si>
  <si>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</si>
  <si>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</si>
  <si>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</si>
  <si>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</si>
  <si>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</si>
  <si>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</si>
  <si>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</si>
  <si>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</si>
  <si>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</si>
  <si>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</si>
  <si>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</si>
  <si>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</si>
  <si>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</si>
  <si>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</si>
  <si>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</si>
  <si>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</si>
  <si>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</si>
  <si>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</si>
  <si>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</si>
  <si>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</si>
  <si>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</si>
  <si>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</si>
  <si>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</si>
  <si>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</si>
  <si>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</si>
  <si>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</si>
  <si>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</si>
  <si>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</si>
  <si>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</si>
  <si>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</si>
  <si>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</si>
  <si>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</si>
  <si>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</si>
  <si>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</si>
  <si>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</si>
  <si>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</si>
  <si>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</si>
  <si>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</si>
  <si>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</si>
  <si>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</si>
  <si>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</si>
  <si>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</si>
  <si>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</si>
  <si>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</si>
  <si>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</si>
  <si>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</si>
  <si>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</si>
  <si>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</si>
  <si>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</si>
  <si>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</si>
  <si>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</si>
  <si>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</si>
  <si>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</si>
  <si>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</si>
  <si>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</si>
  <si>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</si>
  <si>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</si>
  <si>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</si>
  <si>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</si>
  <si>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</si>
  <si>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</si>
  <si>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</si>
  <si>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</si>
  <si>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</si>
  <si>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</si>
  <si>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</si>
  <si>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</si>
  <si>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</si>
  <si>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</si>
  <si>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</si>
  <si>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</si>
  <si>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</si>
  <si>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</si>
  <si>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</si>
  <si>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</si>
  <si>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</si>
  <si>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</si>
  <si>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</si>
  <si>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</si>
  <si>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</si>
  <si>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</si>
  <si>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</si>
  <si>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</si>
  <si>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</si>
  <si>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</si>
  <si>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</si>
  <si>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</si>
  <si>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</si>
  <si>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</si>
  <si>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</si>
  <si>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</si>
  <si>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</si>
  <si>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</si>
  <si>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</si>
  <si>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</si>
  <si>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</si>
  <si>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</si>
  <si>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</si>
  <si>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</si>
  <si>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</si>
  <si>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</si>
  <si>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</si>
  <si>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</si>
  <si>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</si>
  <si>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</si>
  <si>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</si>
  <si>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</si>
  <si>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</si>
  <si>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</si>
  <si>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</si>
  <si>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</si>
  <si>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</si>
  <si>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</si>
  <si>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</si>
  <si>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</si>
  <si>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</si>
  <si>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</si>
  <si>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</si>
  <si>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</si>
  <si>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</si>
  <si>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</si>
  <si>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</si>
  <si>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</si>
  <si>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</si>
  <si>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</si>
  <si>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</si>
  <si>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</si>
  <si>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</si>
  <si>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</si>
  <si>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</si>
  <si>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</si>
  <si>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</si>
  <si>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</si>
  <si>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</si>
  <si>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</si>
  <si>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</si>
  <si>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</si>
  <si>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</si>
  <si>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</si>
  <si>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</si>
  <si>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</si>
  <si>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</si>
  <si>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</si>
  <si>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</si>
  <si>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</si>
  <si>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</si>
  <si>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</si>
  <si>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</si>
  <si>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</si>
  <si>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</si>
  <si>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</si>
  <si>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</si>
  <si>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</si>
  <si>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</si>
  <si>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</si>
  <si>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</si>
  <si>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</si>
  <si>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</si>
  <si>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</si>
  <si>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</si>
  <si>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</si>
  <si>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</si>
  <si>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</si>
  <si>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</si>
  <si>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</si>
  <si>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</si>
  <si>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</si>
  <si>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</si>
  <si>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</si>
  <si>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</si>
  <si>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</si>
  <si>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</si>
  <si>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</si>
  <si>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</si>
  <si>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</si>
  <si>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</si>
  <si>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</si>
  <si>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</si>
  <si>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</si>
  <si>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</si>
  <si>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</si>
  <si>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</si>
  <si>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</si>
  <si>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</si>
  <si>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</si>
  <si>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</si>
  <si>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</si>
  <si>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</si>
  <si>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</si>
  <si>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</si>
  <si>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</si>
  <si>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</si>
  <si>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</si>
  <si>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</si>
  <si>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</si>
  <si>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</si>
  <si>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</si>
  <si>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</si>
  <si>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</si>
  <si>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</si>
  <si>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</si>
  <si>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</si>
  <si>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</si>
  <si>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</si>
  <si>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</si>
  <si>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</si>
  <si>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</si>
  <si>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</si>
  <si>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</si>
  <si>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</si>
  <si>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</si>
  <si>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</si>
  <si>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</si>
  <si>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</si>
  <si>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</si>
  <si>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</si>
  <si>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</si>
  <si>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</si>
  <si>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</si>
  <si>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</si>
  <si>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</si>
  <si>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</si>
  <si>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</si>
  <si>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</si>
  <si>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</si>
  <si>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</si>
  <si>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</si>
  <si>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</si>
  <si>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</si>
  <si>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</si>
  <si>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</si>
  <si>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</si>
  <si>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</si>
  <si>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</si>
  <si>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</si>
  <si>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</si>
  <si>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</si>
  <si>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</si>
  <si>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</si>
  <si>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</si>
  <si>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</si>
  <si>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</si>
  <si>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</si>
  <si>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</si>
  <si>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</si>
  <si>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</si>
  <si>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</si>
  <si>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</si>
  <si>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</si>
  <si>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</si>
  <si>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</si>
  <si>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</si>
  <si>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</si>
  <si>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</si>
  <si>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</si>
  <si>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</si>
  <si>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</si>
  <si>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</si>
  <si>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</si>
  <si>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</si>
  <si>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</si>
  <si>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</si>
  <si>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</si>
  <si>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</si>
  <si>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</si>
  <si>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</si>
  <si>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</si>
  <si>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</si>
  <si>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</si>
  <si>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</si>
  <si>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</si>
  <si>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</si>
  <si>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</si>
  <si>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</si>
  <si>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</si>
  <si>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</si>
  <si>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</si>
  <si>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</si>
  <si>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</si>
  <si>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</si>
  <si>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</si>
  <si>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</si>
  <si>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</si>
  <si>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</si>
  <si>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</si>
  <si>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</si>
  <si>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</si>
  <si>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</si>
  <si>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</si>
  <si>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</si>
  <si>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</si>
  <si>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</si>
  <si>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</si>
  <si>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</si>
  <si>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</si>
  <si>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</si>
  <si>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</si>
  <si>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</si>
  <si>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</si>
  <si>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</si>
  <si>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</si>
  <si>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</si>
  <si>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</si>
  <si>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</si>
  <si>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</si>
  <si>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</si>
  <si>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</si>
  <si>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</si>
  <si>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</si>
  <si>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</si>
  <si>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</si>
  <si>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</si>
  <si>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</si>
  <si>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</si>
  <si>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</si>
  <si>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</si>
  <si>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</si>
  <si>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</si>
  <si>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</si>
  <si>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</si>
  <si>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</si>
  <si>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</si>
  <si>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</si>
  <si>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</si>
  <si>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</si>
  <si>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</si>
  <si>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</si>
  <si>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</si>
  <si>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</si>
  <si>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</si>
  <si>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</si>
  <si>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</si>
  <si>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</si>
  <si>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</si>
  <si>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</si>
  <si>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</si>
  <si>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</si>
  <si>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</si>
  <si>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</si>
  <si>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</si>
  <si>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</si>
  <si>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</si>
  <si>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</si>
  <si>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</si>
  <si>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</si>
  <si>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</si>
  <si>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</si>
  <si>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</si>
  <si>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</si>
  <si>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</si>
  <si>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</si>
  <si>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</si>
  <si>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</si>
  <si>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</si>
  <si>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</si>
  <si>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</si>
  <si>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</si>
  <si>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</si>
  <si>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</si>
  <si>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</si>
  <si>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</si>
  <si>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</si>
  <si>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</si>
  <si>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</si>
  <si>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</si>
  <si>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</si>
  <si>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</si>
  <si>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</si>
  <si>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</si>
  <si>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</si>
  <si>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</si>
  <si>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</si>
  <si>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</si>
  <si>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</si>
  <si>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</si>
  <si>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</si>
  <si>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</si>
  <si>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</si>
  <si>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</si>
  <si>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</si>
  <si>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</si>
  <si>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</si>
  <si>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</si>
  <si>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</si>
  <si>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</si>
  <si>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</si>
  <si>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</si>
  <si>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</si>
  <si>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</si>
  <si>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</si>
  <si>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</si>
  <si>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</si>
  <si>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</si>
  <si>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</si>
  <si>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</si>
  <si>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</si>
  <si>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</si>
  <si>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</si>
  <si>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</si>
  <si>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</si>
  <si>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</si>
  <si>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</si>
  <si>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</si>
  <si>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</si>
  <si>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</si>
  <si>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</si>
  <si>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</si>
  <si>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</si>
  <si>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</si>
  <si>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</si>
  <si>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</si>
  <si>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</si>
  <si>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</si>
  <si>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</si>
  <si>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</si>
  <si>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</si>
  <si>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</si>
  <si>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</si>
  <si>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</si>
  <si>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</si>
  <si>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</si>
  <si>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</si>
  <si>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</si>
  <si>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</si>
  <si>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</si>
  <si>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</si>
  <si>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</si>
  <si>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</si>
  <si>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</si>
  <si>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</si>
  <si>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</si>
  <si>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</si>
  <si>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</si>
  <si>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</si>
  <si>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</si>
  <si>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</si>
  <si>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</si>
  <si>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</si>
  <si>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</si>
  <si>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</si>
  <si>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</si>
  <si>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</si>
  <si>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</si>
  <si>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</si>
  <si>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</si>
  <si>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</si>
  <si>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</si>
  <si>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</si>
  <si>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</si>
  <si>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</si>
  <si>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</si>
  <si>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</si>
  <si>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</si>
  <si>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</si>
  <si>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</si>
  <si>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</si>
  <si>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</si>
  <si>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</si>
  <si>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</si>
  <si>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</si>
  <si>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</si>
  <si>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</si>
  <si>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</si>
  <si>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</si>
  <si>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</si>
  <si>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</si>
  <si>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</si>
  <si>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</si>
  <si>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</si>
  <si>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</si>
  <si>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</si>
  <si>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</si>
  <si>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</si>
  <si>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</si>
  <si>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</si>
  <si>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</si>
  <si>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</si>
  <si>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</si>
  <si>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</si>
  <si>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</si>
  <si>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</si>
  <si>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</si>
  <si>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</si>
  <si>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</si>
  <si>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</si>
  <si>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</si>
  <si>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</si>
  <si>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</si>
  <si>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</si>
  <si>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</si>
  <si>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</si>
  <si>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</si>
  <si>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</si>
  <si>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</si>
  <si>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</si>
  <si>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</si>
  <si>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</si>
  <si>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</si>
  <si>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</si>
  <si>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</si>
  <si>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</si>
  <si>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</si>
  <si>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</si>
  <si>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</si>
  <si>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</si>
  <si>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</si>
  <si>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</si>
  <si>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</si>
  <si>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</si>
  <si>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</si>
  <si>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</si>
  <si>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</si>
  <si>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</si>
  <si>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</si>
  <si>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</si>
  <si>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</si>
  <si>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</si>
  <si>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</si>
  <si>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</si>
  <si>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</si>
  <si>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</si>
  <si>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</si>
  <si>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</si>
  <si>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</si>
  <si>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</si>
  <si>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</si>
  <si>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</si>
  <si>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</si>
  <si>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</si>
  <si>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</si>
  <si>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</si>
  <si>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</si>
  <si>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</si>
  <si>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</si>
  <si>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</si>
  <si>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</si>
  <si>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</si>
  <si>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</si>
  <si>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</si>
  <si>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</si>
  <si>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</si>
  <si>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</si>
  <si>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</si>
  <si>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</si>
  <si>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</si>
  <si>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</si>
  <si>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</si>
  <si>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</si>
  <si>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</si>
  <si>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</si>
  <si>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</si>
  <si>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</si>
  <si>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</si>
  <si>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</si>
  <si>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</si>
  <si>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</si>
  <si>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</si>
  <si>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</si>
  <si>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</si>
  <si>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</si>
  <si>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</si>
  <si>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</si>
  <si>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</si>
  <si>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</si>
  <si>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</si>
  <si>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</si>
  <si>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</si>
  <si>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</si>
  <si>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</si>
  <si>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</si>
  <si>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</si>
  <si>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</si>
  <si>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</si>
  <si>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</si>
  <si>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</si>
  <si>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</si>
  <si>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</si>
  <si>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</si>
  <si>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</si>
  <si>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</si>
  <si>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</si>
  <si>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</si>
  <si>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</si>
  <si>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</si>
  <si>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</si>
  <si>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</si>
  <si>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</si>
  <si>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</si>
  <si>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</si>
  <si>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</si>
  <si>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</si>
  <si>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</si>
  <si>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</si>
  <si>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</si>
  <si>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</si>
  <si>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</si>
  <si>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</si>
  <si>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</si>
  <si>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</si>
  <si>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</si>
  <si>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</si>
  <si>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</si>
  <si>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</si>
  <si>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</si>
  <si>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</si>
  <si>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</si>
  <si>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</si>
  <si>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</si>
  <si>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</si>
  <si>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</si>
  <si>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</si>
  <si>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</si>
  <si>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</si>
  <si>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</si>
  <si>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</si>
  <si>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</si>
  <si>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</si>
  <si>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</si>
  <si>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</si>
  <si>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</si>
  <si>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</si>
  <si>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</si>
  <si>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</si>
  <si>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</si>
  <si>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</si>
  <si>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</si>
  <si>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</si>
  <si>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</si>
  <si>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</si>
  <si>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</si>
  <si>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</si>
  <si>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</si>
  <si>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</si>
  <si>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</si>
  <si>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</si>
  <si>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</si>
  <si>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</si>
  <si>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</si>
  <si>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</si>
  <si>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</si>
  <si>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</si>
  <si>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</si>
  <si>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</si>
  <si>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</si>
  <si>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</si>
  <si>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</si>
  <si>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</si>
  <si>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</si>
  <si>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</si>
  <si>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</si>
  <si>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</si>
  <si>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</si>
  <si>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</si>
  <si>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</si>
  <si>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</si>
  <si>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</si>
  <si>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</si>
  <si>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</si>
  <si>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</si>
  <si>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</si>
  <si>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</si>
  <si>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</si>
  <si>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</si>
  <si>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</si>
  <si>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</si>
  <si>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</si>
  <si>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</si>
  <si>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</si>
  <si>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</si>
  <si>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</si>
  <si>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</si>
  <si>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</si>
  <si>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</si>
  <si>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</si>
  <si>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</si>
  <si>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</si>
  <si>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</si>
  <si>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</si>
  <si>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</si>
  <si>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</si>
  <si>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</si>
  <si>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</si>
  <si>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</si>
  <si>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</si>
  <si>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</si>
  <si>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</si>
  <si>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</si>
  <si>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</si>
  <si>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</si>
  <si>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</si>
  <si>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</si>
  <si>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</si>
  <si>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</si>
  <si>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</si>
  <si>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</si>
  <si>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</si>
  <si>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</si>
  <si>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</si>
  <si>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</si>
  <si>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</si>
  <si>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</si>
  <si>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</si>
  <si>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</si>
  <si>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</si>
  <si>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</si>
  <si>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</si>
  <si>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</si>
  <si>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</si>
  <si>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</si>
  <si>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</si>
  <si>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</si>
  <si>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</si>
  <si>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</si>
  <si>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</si>
  <si>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</si>
  <si>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</si>
  <si>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</si>
  <si>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</si>
  <si>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</si>
  <si>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</si>
  <si>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</si>
  <si>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</si>
  <si>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</si>
  <si>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</si>
  <si>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</si>
  <si>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</si>
  <si>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</si>
  <si>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</si>
  <si>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</si>
  <si>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</si>
  <si>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</si>
  <si>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</si>
  <si>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</si>
  <si>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</si>
  <si>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</si>
  <si>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</si>
  <si>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</si>
  <si>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</si>
  <si>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</si>
  <si>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</si>
  <si>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</si>
  <si>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</si>
  <si>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</si>
  <si>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</si>
  <si>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</si>
  <si>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</si>
  <si>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</si>
  <si>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</si>
  <si>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</si>
  <si>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</si>
  <si>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</si>
  <si>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</si>
  <si>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</si>
  <si>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</si>
  <si>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</si>
  <si>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</si>
  <si>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</si>
  <si>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</si>
  <si>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</si>
  <si>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</si>
  <si>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</si>
  <si>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</si>
  <si>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</si>
  <si>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</si>
  <si>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</si>
  <si>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</si>
  <si>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</si>
  <si>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</si>
  <si>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</si>
  <si>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</si>
  <si>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</si>
  <si>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</si>
  <si>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</si>
  <si>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</si>
  <si>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</si>
  <si>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</si>
  <si>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</si>
  <si>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</si>
  <si>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</si>
  <si>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</si>
  <si>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</si>
  <si>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</si>
  <si>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</si>
  <si>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</si>
  <si>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</si>
  <si>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</si>
  <si>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</si>
  <si>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</si>
  <si>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</si>
  <si>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</si>
  <si>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</si>
  <si>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</si>
  <si>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</si>
  <si>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</si>
  <si>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</si>
  <si>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</si>
  <si>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</si>
  <si>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</si>
  <si>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</si>
  <si>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</si>
  <si>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</si>
  <si>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</si>
  <si>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</si>
  <si>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</si>
  <si>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</si>
  <si>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</si>
  <si>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</si>
  <si>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</si>
  <si>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</si>
  <si>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</si>
  <si>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</si>
  <si>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</si>
  <si>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</si>
  <si>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</si>
  <si>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</si>
  <si>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</si>
  <si>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</si>
  <si>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</si>
  <si>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</si>
  <si>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</si>
  <si>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</si>
  <si>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</si>
  <si>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</si>
  <si>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</si>
  <si>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</si>
  <si>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</si>
  <si>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</si>
  <si>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</si>
  <si>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</si>
  <si>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</si>
  <si>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</si>
  <si>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</si>
  <si>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</si>
  <si>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</si>
  <si>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</si>
  <si>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</si>
  <si>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</si>
  <si>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</si>
  <si>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</si>
  <si>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</si>
  <si>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</si>
  <si>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</si>
  <si>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</si>
  <si>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</si>
  <si>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</si>
  <si>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</si>
  <si>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</si>
  <si>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</si>
  <si>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</si>
  <si>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</si>
  <si>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</si>
  <si>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</si>
  <si>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</si>
  <si>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</si>
  <si>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</si>
  <si>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</si>
  <si>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</si>
  <si>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</si>
  <si>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</si>
  <si>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</si>
  <si>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</si>
  <si>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</si>
  <si>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</si>
  <si>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</si>
  <si>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</si>
  <si>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</si>
  <si>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</si>
  <si>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</si>
  <si>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</si>
  <si>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</si>
  <si>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</si>
  <si>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</si>
  <si>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</si>
  <si>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</si>
  <si>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</si>
  <si>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</si>
  <si>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</si>
  <si>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</si>
  <si>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</si>
  <si>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</si>
  <si>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</si>
  <si>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</si>
  <si>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</si>
  <si>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</si>
  <si>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</si>
  <si>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</si>
  <si>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</si>
  <si>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</si>
  <si>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</si>
  <si>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</si>
  <si>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</si>
  <si>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</si>
  <si>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</si>
  <si>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</si>
  <si>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</si>
  <si>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</si>
  <si>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</si>
  <si>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</si>
  <si>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</si>
  <si>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</si>
  <si>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</si>
  <si>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</si>
  <si>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</si>
  <si>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</si>
  <si>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</si>
  <si>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</si>
  <si>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</si>
  <si>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</si>
  <si>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</si>
  <si>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</si>
  <si>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</si>
  <si>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</si>
  <si>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</si>
  <si>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</si>
  <si>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</si>
  <si>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</si>
  <si>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</si>
  <si>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</si>
  <si>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</si>
  <si>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</si>
  <si>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</si>
  <si>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</si>
  <si>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</si>
  <si>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</si>
  <si>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</si>
  <si>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</si>
  <si>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</si>
  <si>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</si>
  <si>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</si>
  <si>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</si>
  <si>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</si>
  <si>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</si>
  <si>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</si>
  <si>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</si>
  <si>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</si>
  <si>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</si>
  <si>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</si>
  <si>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</si>
  <si>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</si>
  <si>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</si>
  <si>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</si>
  <si>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</si>
  <si>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</si>
  <si>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</si>
  <si>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</si>
  <si>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</si>
  <si>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</si>
  <si>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</si>
  <si>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</si>
  <si>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</si>
  <si>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</si>
  <si>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</si>
  <si>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</si>
  <si>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</si>
  <si>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</si>
  <si>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</si>
  <si>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</si>
  <si>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</si>
  <si>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</si>
  <si>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</si>
  <si>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</si>
  <si>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</si>
  <si>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</si>
  <si>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</si>
  <si>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</si>
  <si>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</si>
  <si>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</si>
  <si>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</si>
  <si>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</si>
  <si>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</si>
  <si>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</si>
  <si>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</si>
  <si>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</si>
  <si>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</si>
  <si>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</si>
  <si>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</si>
  <si>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</si>
  <si>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</si>
  <si>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</si>
  <si>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</si>
  <si>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</si>
  <si>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</si>
  <si>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</si>
  <si>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</si>
  <si>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</si>
  <si>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</si>
  <si>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</si>
  <si>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</si>
  <si>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</si>
  <si>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</si>
  <si>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</si>
  <si>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</si>
  <si>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</si>
  <si>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</si>
  <si>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</si>
  <si>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</si>
  <si>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</si>
  <si>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</si>
  <si>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</si>
  <si>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</si>
  <si>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</si>
  <si>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</si>
  <si>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</si>
  <si>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</si>
  <si>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</si>
  <si>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</si>
  <si>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</si>
  <si>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</si>
  <si>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</si>
  <si>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</si>
  <si>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</si>
  <si>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</si>
  <si>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</si>
  <si>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</si>
  <si>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</si>
  <si>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</si>
  <si>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</si>
  <si>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</si>
  <si>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</si>
  <si>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</si>
  <si>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</si>
  <si>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</si>
  <si>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</si>
  <si>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</si>
  <si>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</si>
  <si>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</si>
  <si>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</si>
  <si>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</si>
  <si>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</si>
  <si>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</si>
  <si>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</si>
  <si>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</si>
  <si>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</si>
  <si>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</si>
  <si>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</si>
  <si>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</si>
  <si>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</si>
  <si>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</si>
  <si>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</si>
  <si>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</si>
  <si>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</si>
  <si>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</si>
  <si>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</si>
  <si>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</si>
  <si>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</si>
  <si>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</si>
  <si>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</si>
  <si>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</si>
  <si>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</si>
  <si>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</si>
  <si>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</si>
  <si>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</si>
  <si>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</si>
  <si>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</si>
  <si>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</si>
  <si>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</si>
  <si>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</si>
  <si>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</si>
  <si>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</si>
  <si>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</si>
  <si>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</si>
  <si>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</si>
  <si>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</si>
  <si>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</si>
  <si>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</si>
  <si>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</si>
  <si>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</si>
  <si>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</si>
  <si>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</si>
  <si>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</si>
  <si>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</si>
  <si>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</si>
  <si>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</si>
  <si>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</si>
  <si>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</si>
  <si>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</si>
  <si>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</si>
  <si>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</si>
  <si>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</si>
  <si>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</si>
  <si>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</si>
  <si>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</si>
  <si>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</si>
  <si>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</si>
  <si>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</si>
  <si>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</si>
  <si>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</si>
  <si>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</si>
  <si>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</si>
  <si>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</si>
  <si>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</si>
  <si>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</si>
  <si>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</si>
  <si>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</si>
  <si>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</si>
  <si>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</si>
  <si>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</si>
  <si>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</si>
  <si>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</si>
  <si>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</si>
  <si>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</si>
  <si>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</si>
  <si>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</si>
  <si>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</si>
  <si>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</si>
  <si>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</si>
  <si>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</si>
  <si>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</si>
  <si>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</si>
  <si>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</si>
  <si>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</si>
  <si>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</si>
  <si>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</si>
  <si>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</si>
  <si>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</si>
  <si>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</si>
  <si>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</si>
  <si>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</si>
  <si>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</si>
  <si>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</si>
  <si>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</si>
  <si>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</si>
  <si>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</si>
  <si>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</si>
  <si>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</si>
  <si>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</si>
  <si>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</si>
  <si>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</si>
  <si>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</si>
  <si>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</si>
  <si>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</si>
  <si>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</si>
  <si>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</si>
  <si>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</si>
  <si>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</si>
  <si>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</si>
  <si>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</si>
  <si>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</si>
  <si>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</si>
  <si>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</si>
  <si>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</si>
  <si>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</si>
  <si>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</si>
  <si>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</si>
  <si>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</si>
  <si>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</si>
  <si>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</si>
  <si>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</si>
  <si>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</si>
  <si>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</si>
  <si>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</si>
  <si>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</si>
  <si>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</si>
  <si>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</si>
  <si>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</si>
  <si>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</si>
  <si>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</si>
  <si>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</si>
  <si>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</si>
  <si>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</si>
  <si>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</si>
  <si>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</si>
  <si>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</si>
  <si>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</si>
  <si>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</si>
  <si>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</si>
  <si>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</si>
  <si>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</si>
  <si>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</si>
  <si>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</si>
  <si>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</si>
  <si>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</si>
  <si>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</si>
  <si>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</si>
  <si>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</si>
  <si>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</si>
  <si>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</si>
  <si>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</si>
  <si>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</si>
  <si>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</si>
  <si>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</si>
  <si>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</si>
  <si>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</si>
  <si>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</si>
  <si>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</si>
  <si>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</si>
  <si>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</si>
  <si>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</si>
  <si>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</si>
  <si>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</si>
  <si>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</si>
  <si>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</si>
  <si>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</si>
  <si>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</si>
  <si>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</si>
  <si>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</si>
  <si>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</si>
  <si>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</si>
  <si>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</si>
  <si>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</si>
  <si>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</si>
  <si>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</si>
  <si>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</si>
  <si>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</si>
  <si>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</si>
  <si>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</si>
  <si>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</si>
  <si>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</si>
  <si>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</si>
  <si>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</si>
  <si>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</si>
  <si>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</si>
  <si>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</si>
  <si>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</si>
  <si>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</si>
  <si>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</si>
  <si>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</si>
  <si>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</si>
  <si>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</si>
  <si>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</si>
  <si>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</si>
  <si>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</si>
  <si>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</si>
  <si>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</si>
  <si>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</si>
  <si>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</si>
  <si>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</si>
  <si>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</si>
  <si>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</si>
  <si>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</si>
  <si>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</si>
  <si>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</si>
  <si>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</si>
  <si>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</si>
  <si>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</si>
  <si>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</si>
  <si>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</si>
  <si>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</si>
  <si>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</si>
  <si>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</si>
  <si>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</si>
  <si>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</si>
  <si>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</si>
  <si>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</si>
  <si>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</si>
  <si>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</si>
  <si>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</si>
  <si>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</si>
  <si>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</si>
  <si>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</si>
  <si>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</si>
  <si>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</si>
  <si>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</si>
  <si>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</si>
  <si>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</si>
  <si>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</si>
  <si>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</si>
  <si>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</si>
  <si>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</si>
  <si>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</si>
  <si>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</si>
  <si>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</si>
  <si>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</si>
  <si>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</si>
  <si>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</si>
  <si>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</si>
  <si>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</si>
  <si>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</si>
  <si>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</si>
  <si>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</si>
  <si>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</si>
  <si>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</si>
  <si>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</si>
  <si>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</si>
  <si>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</si>
  <si>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</si>
  <si>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</si>
  <si>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</si>
  <si>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</si>
  <si>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</si>
  <si>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</si>
  <si>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</si>
  <si>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</si>
  <si>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</si>
  <si>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</si>
  <si>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</si>
  <si>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</si>
  <si>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</si>
  <si>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</si>
  <si>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</si>
  <si>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</si>
  <si>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</si>
  <si>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</si>
  <si>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</si>
  <si>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</si>
  <si>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</si>
  <si>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</si>
  <si>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</si>
  <si>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</si>
  <si>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</si>
  <si>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</si>
  <si>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</si>
  <si>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</si>
  <si>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</si>
  <si>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</si>
  <si>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</si>
  <si>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</si>
  <si>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</si>
  <si>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</si>
  <si>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</si>
  <si>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</si>
  <si>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</si>
  <si>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</si>
  <si>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</si>
  <si>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</si>
  <si>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</si>
  <si>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</si>
  <si>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</si>
  <si>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</si>
  <si>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</si>
  <si>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</si>
  <si>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</si>
  <si>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</si>
  <si>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</si>
  <si>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</si>
  <si>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</si>
  <si>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</si>
  <si>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</si>
  <si>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</si>
  <si>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</si>
  <si>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</si>
  <si>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</si>
  <si>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</si>
  <si>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</si>
  <si>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</si>
  <si>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</si>
  <si>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</si>
  <si>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</si>
  <si>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</si>
  <si>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</si>
  <si>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</si>
  <si>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</si>
  <si>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</si>
  <si>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</si>
  <si>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</si>
  <si>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</si>
  <si>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</si>
  <si>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</si>
  <si>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</si>
  <si>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</si>
  <si>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</si>
  <si>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</si>
  <si>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</si>
  <si>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</si>
  <si>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</si>
  <si>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</si>
  <si>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</si>
  <si>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</si>
  <si>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</si>
  <si>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</si>
  <si>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</si>
  <si>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</si>
  <si>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</si>
  <si>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</si>
  <si>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</si>
  <si>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</si>
  <si>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</si>
  <si>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</si>
  <si>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</si>
  <si>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</si>
  <si>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</si>
  <si>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</si>
  <si>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</si>
  <si>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</si>
  <si>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</si>
  <si>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</si>
  <si>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</si>
  <si>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</si>
  <si>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</si>
  <si>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</si>
  <si>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</si>
  <si>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</si>
  <si>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</si>
  <si>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</si>
  <si>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</si>
  <si>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</si>
  <si>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</si>
  <si>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</si>
  <si>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</si>
  <si>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</si>
  <si>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</si>
  <si>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</si>
  <si>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</si>
  <si>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</si>
  <si>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</si>
  <si>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</si>
  <si>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</si>
  <si>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</si>
  <si>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</si>
  <si>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</si>
  <si>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</si>
  <si>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</si>
  <si>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</si>
  <si>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</si>
  <si>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</si>
  <si>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</si>
  <si>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</si>
  <si>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</si>
  <si>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</si>
  <si>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</si>
  <si>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</si>
  <si>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</si>
  <si>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</si>
  <si>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</si>
  <si>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</si>
  <si>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</si>
  <si>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</si>
  <si>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</si>
  <si>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</si>
  <si>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</si>
  <si>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</si>
  <si>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</si>
  <si>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</si>
  <si>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</si>
  <si>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</si>
  <si>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</si>
  <si>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</si>
  <si>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</si>
  <si>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</si>
  <si>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</si>
  <si>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</si>
  <si>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</si>
  <si>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</si>
  <si>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</si>
  <si>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</si>
  <si>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</si>
  <si>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</si>
  <si>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</si>
  <si>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</si>
  <si>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</si>
  <si>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</si>
  <si>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</si>
  <si>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</si>
  <si>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</si>
  <si>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</si>
  <si>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</si>
  <si>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</si>
  <si>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</si>
  <si>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</si>
  <si>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</si>
  <si>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</si>
  <si>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</si>
  <si>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</si>
  <si>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</si>
  <si>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</si>
  <si>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</si>
  <si>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</si>
  <si>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</si>
  <si>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</si>
  <si>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</si>
  <si>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</si>
  <si>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</si>
  <si>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</si>
  <si>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</si>
  <si>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</si>
  <si>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</si>
  <si>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</si>
  <si>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</si>
  <si>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</si>
  <si>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</si>
  <si>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</si>
  <si>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</si>
  <si>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</si>
  <si>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</si>
  <si>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</si>
  <si>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</si>
  <si>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</si>
  <si>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</si>
  <si>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</si>
  <si>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</si>
  <si>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</si>
  <si>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</si>
  <si>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</si>
  <si>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</si>
  <si>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</si>
  <si>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</si>
  <si>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</si>
  <si>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</si>
  <si>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</si>
  <si>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</si>
  <si>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</si>
  <si>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</si>
  <si>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</si>
  <si>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</si>
  <si>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</si>
  <si>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</si>
  <si>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</si>
  <si>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</si>
  <si>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</si>
  <si>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</si>
  <si>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</si>
  <si>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</si>
  <si>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</si>
  <si>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</si>
  <si>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</si>
  <si>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</si>
  <si>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</si>
  <si>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</si>
  <si>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</si>
  <si>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</si>
  <si>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</si>
  <si>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</si>
  <si>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</si>
  <si>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</si>
  <si>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</si>
  <si>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</si>
  <si>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</si>
  <si>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</si>
  <si>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</si>
  <si>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</si>
  <si>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</si>
  <si>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</si>
  <si>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</si>
  <si>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</si>
  <si>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</si>
  <si>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</si>
  <si>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</si>
  <si>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</si>
  <si>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</si>
  <si>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</si>
  <si>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</si>
  <si>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</si>
  <si>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</si>
  <si>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</si>
  <si>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</si>
  <si>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</si>
  <si>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</si>
  <si>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</si>
  <si>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</si>
  <si>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</si>
  <si>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</si>
  <si>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</si>
  <si>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</si>
  <si>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</si>
  <si>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</si>
  <si>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</si>
  <si>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</si>
  <si>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</si>
  <si>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</si>
  <si>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</si>
  <si>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</si>
  <si>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</si>
  <si>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</si>
  <si>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</si>
  <si>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</si>
  <si>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</si>
  <si>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</si>
  <si>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</si>
  <si>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</si>
  <si>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</si>
  <si>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</si>
  <si>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</si>
  <si>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</si>
  <si>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</si>
  <si>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</si>
  <si>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</si>
  <si>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</si>
  <si>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</si>
  <si>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</si>
  <si>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</si>
  <si>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</si>
  <si>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</si>
  <si>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</si>
  <si>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</si>
  <si>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</si>
  <si>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</si>
  <si>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</si>
  <si>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</si>
  <si>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</si>
  <si>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</si>
  <si>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</si>
  <si>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</si>
  <si>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</si>
  <si>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</si>
  <si>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</si>
  <si>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</si>
  <si>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</si>
  <si>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</si>
  <si>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</si>
  <si>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</si>
  <si>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</si>
  <si>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</si>
  <si>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</si>
  <si>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</si>
  <si>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</si>
  <si>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</si>
  <si>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</si>
  <si>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</si>
  <si>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</si>
  <si>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</si>
  <si>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</si>
  <si>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</si>
  <si>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</si>
  <si>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</si>
  <si>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</si>
  <si>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</si>
  <si>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</si>
  <si>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</si>
  <si>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</si>
  <si>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</si>
  <si>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</si>
  <si>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</si>
  <si>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</si>
  <si>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</si>
  <si>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</si>
  <si>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</si>
  <si>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</si>
  <si>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</si>
  <si>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</si>
  <si>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</si>
  <si>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</si>
  <si>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</si>
  <si>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</si>
  <si>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</si>
  <si>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</si>
  <si>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</si>
  <si>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</si>
  <si>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</si>
  <si>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</si>
  <si>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</si>
  <si>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</si>
  <si>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</si>
  <si>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</si>
  <si>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</si>
  <si>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</si>
  <si>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</si>
  <si>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</si>
  <si>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</si>
  <si>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</si>
  <si>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</si>
  <si>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</si>
  <si>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</si>
  <si>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</si>
  <si>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</si>
  <si>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</si>
  <si>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</si>
  <si>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</si>
  <si>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</si>
  <si>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</si>
  <si>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</si>
  <si>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</si>
  <si>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</si>
  <si>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</si>
  <si>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</si>
  <si>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</si>
  <si>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</si>
  <si>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</si>
  <si>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</si>
  <si>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</si>
  <si>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</si>
  <si>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</si>
  <si>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</si>
  <si>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</si>
  <si>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</si>
  <si>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</si>
  <si>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</si>
  <si>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</si>
  <si>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</si>
  <si>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</si>
  <si>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</si>
  <si>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</si>
  <si>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</si>
  <si>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</si>
  <si>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</si>
  <si>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</si>
  <si>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</si>
  <si>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</si>
  <si>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</si>
  <si>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</si>
  <si>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</si>
  <si>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</si>
  <si>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</si>
  <si>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</si>
  <si>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</si>
  <si>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</si>
  <si>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</si>
  <si>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</si>
  <si>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</si>
  <si>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</si>
  <si>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</si>
  <si>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</si>
  <si>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</si>
  <si>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</si>
  <si>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</si>
  <si>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</si>
  <si>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</si>
  <si>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</si>
  <si>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</si>
  <si>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</si>
  <si>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</si>
  <si>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</si>
  <si>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</si>
  <si>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</si>
  <si>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</si>
  <si>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</si>
  <si>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</si>
  <si>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</si>
  <si>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</si>
  <si>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</si>
  <si>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</si>
  <si>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</si>
  <si>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</si>
  <si>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</si>
  <si>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</si>
  <si>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</si>
  <si>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</si>
  <si>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</si>
  <si>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</si>
  <si>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</si>
  <si>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</si>
  <si>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</si>
  <si>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</si>
  <si>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</si>
  <si>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</si>
  <si>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</si>
  <si>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</si>
  <si>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</si>
  <si>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</si>
  <si>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</si>
  <si>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</si>
  <si>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</si>
  <si>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</si>
  <si>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</si>
  <si>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</si>
  <si>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</si>
  <si>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</si>
  <si>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</si>
  <si>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</si>
  <si>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</si>
  <si>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</si>
  <si>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</si>
  <si>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</si>
  <si>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</si>
  <si>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</si>
  <si>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</si>
  <si>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</si>
  <si>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</si>
  <si>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</si>
  <si>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</si>
  <si>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</si>
  <si>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</si>
  <si>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</si>
  <si>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</si>
  <si>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</si>
  <si>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</si>
  <si>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</si>
  <si>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</si>
  <si>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</si>
  <si>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</si>
  <si>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</si>
  <si>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</si>
  <si>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</si>
  <si>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</si>
  <si>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</si>
  <si>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</si>
  <si>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</si>
  <si>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</si>
  <si>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</si>
  <si>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</si>
  <si>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</si>
  <si>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</si>
  <si>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</si>
  <si>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</si>
  <si>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</si>
  <si>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</si>
  <si>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</si>
  <si>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</si>
  <si>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</si>
  <si>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</si>
  <si>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</si>
  <si>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</si>
  <si>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</si>
  <si>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</si>
  <si>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</si>
  <si>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</si>
  <si>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</si>
  <si>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</si>
  <si>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</si>
  <si>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</si>
  <si>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</si>
  <si>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</si>
  <si>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</si>
  <si>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</si>
  <si>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</si>
  <si>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</si>
  <si>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</si>
  <si>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</si>
  <si>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</si>
  <si>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</si>
  <si>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</si>
  <si>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</si>
  <si>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</si>
  <si>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</si>
  <si>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</si>
  <si>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</si>
  <si>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</si>
  <si>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</si>
  <si>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</si>
  <si>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</si>
  <si>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</si>
  <si>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</si>
  <si>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</si>
  <si>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</si>
  <si>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</si>
  <si>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</si>
  <si>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</si>
  <si>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</si>
  <si>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</si>
  <si>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</si>
  <si>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</si>
  <si>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</si>
  <si>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</si>
  <si>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</si>
  <si>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</si>
  <si>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</si>
  <si>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</si>
  <si>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</si>
  <si>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</si>
  <si>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</si>
  <si>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</si>
  <si>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</si>
  <si>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</si>
  <si>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</si>
  <si>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</si>
  <si>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</si>
  <si>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</si>
  <si>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</si>
  <si>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</si>
  <si>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</si>
  <si>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</si>
  <si>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</si>
  <si>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</si>
  <si>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</si>
  <si>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</si>
  <si>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</si>
  <si>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</si>
  <si>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</si>
  <si>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</si>
  <si>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</si>
  <si>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</si>
  <si>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</si>
  <si>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</si>
  <si>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</si>
  <si>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</si>
  <si>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</si>
  <si>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</si>
  <si>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</si>
  <si>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</si>
  <si>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</si>
  <si>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</si>
  <si>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</si>
  <si>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</si>
  <si>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</si>
  <si>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</si>
  <si>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</si>
  <si>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</si>
  <si>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</si>
  <si>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</si>
  <si>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</si>
  <si>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</si>
  <si>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</si>
  <si>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</si>
  <si>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</si>
  <si>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</si>
  <si>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</si>
  <si>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</si>
  <si>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</si>
  <si>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</si>
  <si>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</si>
  <si>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</si>
  <si>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</si>
  <si>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</si>
  <si>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</si>
  <si>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</si>
  <si>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</si>
  <si>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</si>
  <si>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</si>
  <si>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</si>
  <si>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</si>
  <si>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</si>
  <si>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</si>
  <si>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</si>
  <si>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</si>
  <si>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</si>
  <si>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</si>
  <si>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</si>
  <si>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</si>
  <si>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</si>
  <si>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</si>
  <si>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</si>
  <si>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</si>
  <si>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</si>
  <si>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</si>
  <si>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</si>
  <si>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</si>
  <si>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</si>
  <si>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</si>
  <si>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</si>
  <si>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</si>
  <si>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</si>
  <si>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</si>
  <si>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</si>
  <si>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</si>
  <si>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</si>
  <si>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</si>
  <si>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</si>
  <si>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</si>
  <si>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</si>
  <si>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</si>
  <si>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</si>
  <si>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</si>
  <si>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</si>
  <si>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</si>
  <si>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</si>
  <si>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</si>
  <si>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</si>
  <si>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</si>
  <si>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</si>
  <si>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</si>
  <si>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</si>
  <si>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</si>
  <si>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</si>
  <si>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</si>
  <si>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</si>
  <si>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</si>
  <si>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</si>
  <si>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</si>
  <si>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</si>
  <si>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</si>
  <si>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</si>
  <si>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</si>
  <si>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</si>
  <si>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</si>
  <si>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</si>
  <si>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</si>
  <si>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</si>
  <si>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</si>
  <si>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</si>
  <si>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</si>
  <si>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</si>
  <si>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</si>
  <si>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</si>
  <si>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</si>
  <si>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</si>
  <si>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</si>
  <si>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</si>
  <si>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</si>
  <si>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</si>
  <si>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</si>
  <si>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</si>
  <si>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</si>
  <si>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</si>
  <si>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</si>
  <si>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</si>
  <si>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</si>
  <si>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</si>
  <si>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</si>
  <si>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</si>
  <si>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</si>
  <si>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</si>
  <si>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</si>
  <si>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</si>
  <si>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</si>
  <si>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</si>
  <si>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</si>
  <si>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</si>
  <si>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</si>
  <si>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</si>
  <si>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</si>
  <si>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</si>
  <si>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</si>
  <si>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</si>
  <si>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</si>
  <si>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</si>
  <si>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</si>
  <si>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</si>
  <si>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</si>
  <si>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</si>
  <si>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</si>
  <si>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</si>
  <si>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</si>
  <si>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</si>
  <si>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</si>
  <si>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</si>
  <si>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</si>
  <si>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</si>
  <si>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</si>
  <si>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</si>
  <si>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</si>
  <si>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</si>
  <si>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</si>
  <si>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</si>
  <si>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</si>
  <si>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</si>
  <si>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</si>
  <si>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</si>
  <si>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</si>
  <si>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</si>
  <si>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</si>
  <si>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</si>
  <si>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</si>
  <si>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</si>
  <si>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</si>
  <si>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</si>
  <si>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</si>
  <si>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</si>
  <si>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</si>
  <si>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</si>
  <si>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</si>
  <si>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</si>
  <si>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</si>
  <si>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</si>
  <si>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</si>
  <si>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</si>
  <si>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</si>
  <si>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</si>
  <si>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</si>
  <si>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</si>
  <si>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</si>
  <si>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</si>
  <si>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</si>
  <si>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</si>
  <si>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</si>
  <si>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</si>
  <si>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</si>
  <si>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</si>
  <si>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</si>
  <si>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</si>
  <si>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</si>
  <si>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</si>
  <si>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</si>
  <si>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</si>
  <si>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</si>
  <si>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</si>
  <si>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</si>
  <si>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</si>
  <si>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</si>
  <si>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</si>
  <si>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</si>
  <si>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</si>
  <si>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</si>
  <si>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</si>
  <si>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</si>
  <si>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</si>
  <si>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</si>
  <si>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</si>
  <si>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</si>
  <si>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</si>
  <si>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</si>
  <si>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</si>
  <si>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</si>
  <si>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</si>
  <si>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</si>
  <si>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</si>
  <si>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</si>
  <si>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</si>
  <si>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</si>
  <si>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</si>
  <si>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</si>
  <si>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</si>
  <si>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</si>
  <si>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</si>
  <si>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</si>
  <si>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</si>
  <si>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</si>
  <si>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</si>
  <si>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</si>
  <si>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</si>
  <si>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</si>
  <si>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</si>
  <si>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</si>
  <si>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</si>
  <si>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</si>
  <si>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</si>
  <si>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</si>
  <si>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</si>
  <si>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</si>
  <si>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</si>
  <si>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</si>
  <si>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</si>
  <si>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</si>
  <si>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</si>
  <si>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</si>
  <si>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</si>
  <si>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</si>
  <si>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</si>
  <si>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</si>
  <si>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</si>
  <si>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</si>
  <si>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</si>
  <si>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</si>
  <si>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</si>
  <si>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</si>
  <si>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</si>
  <si>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</si>
  <si>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</si>
  <si>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</si>
  <si>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</si>
  <si>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</si>
  <si>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</si>
  <si>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</si>
  <si>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</si>
  <si>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</si>
  <si>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</si>
  <si>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</si>
  <si>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</si>
  <si>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</si>
  <si>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</si>
  <si>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</si>
  <si>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</si>
  <si>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</si>
  <si>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</si>
  <si>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</si>
  <si>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</si>
  <si>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</si>
  <si>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</si>
  <si>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</si>
  <si>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</si>
  <si>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</si>
  <si>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</si>
  <si>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</si>
  <si>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</si>
  <si>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</si>
  <si>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</si>
  <si>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</si>
  <si>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</si>
  <si>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</si>
  <si>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</si>
  <si>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</si>
  <si>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</si>
  <si>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</si>
  <si>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</si>
  <si>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</si>
  <si>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</si>
  <si>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</si>
  <si>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</si>
  <si>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</si>
  <si>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</si>
  <si>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</si>
  <si>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</si>
  <si>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</si>
  <si>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</si>
  <si>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</si>
  <si>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</si>
  <si>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</si>
  <si>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</si>
  <si>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</si>
  <si>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</si>
  <si>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</si>
  <si>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</si>
  <si>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</si>
  <si>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</si>
  <si>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</si>
  <si>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</si>
  <si>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</si>
  <si>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</si>
  <si>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</si>
  <si>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</si>
  <si>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</si>
  <si>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</si>
  <si>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</si>
  <si>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</si>
  <si>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</si>
  <si>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</si>
  <si>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</si>
  <si>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</si>
  <si>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</si>
  <si>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</si>
  <si>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</si>
  <si>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</si>
  <si>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</si>
  <si>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</si>
  <si>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</si>
  <si>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</si>
  <si>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</si>
  <si>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</si>
  <si>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</si>
  <si>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</si>
  <si>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</si>
  <si>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</si>
  <si>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</si>
  <si>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</si>
  <si>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</si>
  <si>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</si>
  <si>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</si>
  <si>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</si>
  <si>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</si>
  <si>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</si>
  <si>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</si>
  <si>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</si>
  <si>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</si>
  <si>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</si>
  <si>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</si>
  <si>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</si>
  <si>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</si>
  <si>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</si>
  <si>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</si>
  <si>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</si>
  <si>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</si>
  <si>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</si>
  <si>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</si>
  <si>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</si>
  <si>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</si>
  <si>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</si>
  <si>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</si>
  <si>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</si>
  <si>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</si>
  <si>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</si>
  <si>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</si>
  <si>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</si>
  <si>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</si>
  <si>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</si>
  <si>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</si>
  <si>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</si>
  <si>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</si>
  <si>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</si>
  <si>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</si>
  <si>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</si>
  <si>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</si>
  <si>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</si>
  <si>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</si>
  <si>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</si>
  <si>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</si>
  <si>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</si>
  <si>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</si>
  <si>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</si>
  <si>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</si>
  <si>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</si>
  <si>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</si>
  <si>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</si>
  <si>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</si>
  <si>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</si>
  <si>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</si>
  <si>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</si>
  <si>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</si>
  <si>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</si>
  <si>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</si>
  <si>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</si>
  <si>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</si>
  <si>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</si>
  <si>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</si>
  <si>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</si>
  <si>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</si>
  <si>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</si>
  <si>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</si>
  <si>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</si>
  <si>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</si>
  <si>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</si>
  <si>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</si>
  <si>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</si>
  <si>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</si>
  <si>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</si>
  <si>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</si>
  <si>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</si>
  <si>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</si>
  <si>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</si>
  <si>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</si>
  <si>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</si>
  <si>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</si>
  <si>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</si>
  <si>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</si>
  <si>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</si>
  <si>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</si>
  <si>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</si>
  <si>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</si>
  <si>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</si>
  <si>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</si>
  <si>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</si>
  <si>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</si>
  <si>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</si>
  <si>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</si>
  <si>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</si>
  <si>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</si>
  <si>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</si>
  <si>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</si>
  <si>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</si>
  <si>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</si>
  <si>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</si>
  <si>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</si>
  <si>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</si>
  <si>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</si>
  <si>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</si>
  <si>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</si>
  <si>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</si>
  <si>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</si>
  <si>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</si>
  <si>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</si>
  <si>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</si>
  <si>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</si>
  <si>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</si>
  <si>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</si>
  <si>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</si>
  <si>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</si>
  <si>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</si>
  <si>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</si>
  <si>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</si>
  <si>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</si>
  <si>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</si>
  <si>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</si>
  <si>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</si>
  <si>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</si>
  <si>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</si>
  <si>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</si>
  <si>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</si>
  <si>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</si>
  <si>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</si>
  <si>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</si>
  <si>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</si>
  <si>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</si>
  <si>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</si>
  <si>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</si>
  <si>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</si>
  <si>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</si>
  <si>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</si>
  <si>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</si>
  <si>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</si>
  <si>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</si>
  <si>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</si>
  <si>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</si>
  <si>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</si>
  <si>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</si>
  <si>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</si>
  <si>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</si>
  <si>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</si>
  <si>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</si>
  <si>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</si>
  <si>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</si>
  <si>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</si>
  <si>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</si>
  <si>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</si>
  <si>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</si>
  <si>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</si>
  <si>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</si>
  <si>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</si>
  <si>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</si>
  <si>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</si>
  <si>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</si>
  <si>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</si>
  <si>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</si>
  <si>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</si>
  <si>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</si>
  <si>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</si>
  <si>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</si>
  <si>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</si>
  <si>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</si>
  <si>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</si>
  <si>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</si>
  <si>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</si>
  <si>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</si>
  <si>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</si>
  <si>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</si>
  <si>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</si>
  <si>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</si>
  <si>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</si>
  <si>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</si>
  <si>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</si>
  <si>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</si>
  <si>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</si>
  <si>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</si>
  <si>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</si>
  <si>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</si>
  <si>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</si>
  <si>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</si>
  <si>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</si>
  <si>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</si>
  <si>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</si>
  <si>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</si>
  <si>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</si>
  <si>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</si>
  <si>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</si>
  <si>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</si>
  <si>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</si>
  <si>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</si>
  <si>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</si>
  <si>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</si>
  <si>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</si>
  <si>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</si>
  <si>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</si>
  <si>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</si>
  <si>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</si>
  <si>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</si>
  <si>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</si>
  <si>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</si>
  <si>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</si>
  <si>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</si>
  <si>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</si>
  <si>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</si>
  <si>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</si>
  <si>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</si>
  <si>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</si>
  <si>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</si>
  <si>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</si>
  <si>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</si>
  <si>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</si>
  <si>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</si>
  <si>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</si>
  <si>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</si>
  <si>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</si>
  <si>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</si>
  <si>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</si>
  <si>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</si>
  <si>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</si>
  <si>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</si>
  <si>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</si>
  <si>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</si>
  <si>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</si>
  <si>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</si>
  <si>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</si>
  <si>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</si>
  <si>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</si>
  <si>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</si>
  <si>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</si>
  <si>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</si>
  <si>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</si>
  <si>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</si>
  <si>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</si>
  <si>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</si>
  <si>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</si>
  <si>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</si>
  <si>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</si>
  <si>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</si>
  <si>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</si>
  <si>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</si>
  <si>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</si>
  <si>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</si>
  <si>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</si>
  <si>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</si>
  <si>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</si>
  <si>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</si>
  <si>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</si>
  <si>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</si>
  <si>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</si>
  <si>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</si>
  <si>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</si>
  <si>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</si>
  <si>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</si>
  <si>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</si>
  <si>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</si>
  <si>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</si>
  <si>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</si>
  <si>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</si>
  <si>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</si>
  <si>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</si>
  <si>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</si>
  <si>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</si>
  <si>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</si>
  <si>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</si>
  <si>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</si>
  <si>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</si>
  <si>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</si>
  <si>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</si>
  <si>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</si>
  <si>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</si>
  <si>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</si>
  <si>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</si>
  <si>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</si>
  <si>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</si>
  <si>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</si>
  <si>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</si>
  <si>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</si>
  <si>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</si>
  <si>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</si>
  <si>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</si>
  <si>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</si>
  <si>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</si>
  <si>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</si>
  <si>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</si>
  <si>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</si>
  <si>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</si>
  <si>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</si>
  <si>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</si>
  <si>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</si>
  <si>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</si>
  <si>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</si>
  <si>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</si>
  <si>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</si>
  <si>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</si>
  <si>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</si>
  <si>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</si>
  <si>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</si>
  <si>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</si>
  <si>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</si>
  <si>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</si>
  <si>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</si>
  <si>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</si>
  <si>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</si>
  <si>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</si>
  <si>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</si>
  <si>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</si>
  <si>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</si>
  <si>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</si>
  <si>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</si>
  <si>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</si>
  <si>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</si>
  <si>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</si>
  <si>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</si>
  <si>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</si>
  <si>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</si>
  <si>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</si>
  <si>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</si>
  <si>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</si>
  <si>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</si>
  <si>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</si>
  <si>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</si>
  <si>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</si>
  <si>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</si>
  <si>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</si>
  <si>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</si>
  <si>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</si>
  <si>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</si>
  <si>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</si>
  <si>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</si>
  <si>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</si>
  <si>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</si>
  <si>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</si>
  <si>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</si>
  <si>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</si>
  <si>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</si>
  <si>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</si>
  <si>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</si>
  <si>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</si>
  <si>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</si>
  <si>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</si>
  <si>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</si>
  <si>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</si>
  <si>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</si>
  <si>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</si>
  <si>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</si>
  <si>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</si>
  <si>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</si>
  <si>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</si>
  <si>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</si>
  <si>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</si>
  <si>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</si>
  <si>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</si>
  <si>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</si>
  <si>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</si>
  <si>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</si>
  <si>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</si>
  <si>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</si>
  <si>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</si>
  <si>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</si>
  <si>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</si>
  <si>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</si>
  <si>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</si>
  <si>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</si>
  <si>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</si>
  <si>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</si>
  <si>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</si>
  <si>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</si>
  <si>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</si>
  <si>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</si>
  <si>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</si>
  <si>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</si>
  <si>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</si>
  <si>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</si>
  <si>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</si>
  <si>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</si>
  <si>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</si>
  <si>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</si>
  <si>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</si>
  <si>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</si>
  <si>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</si>
  <si>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</si>
  <si>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</si>
  <si>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</si>
  <si>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</si>
  <si>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</si>
  <si>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</si>
  <si>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</si>
  <si>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</si>
  <si>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</si>
  <si>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</si>
  <si>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</si>
  <si>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</si>
  <si>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</si>
  <si>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</si>
  <si>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</si>
  <si>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</si>
  <si>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</si>
  <si>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</si>
  <si>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</si>
  <si>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</si>
  <si>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</si>
  <si>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</si>
  <si>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</si>
  <si>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</si>
  <si>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</si>
  <si>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</si>
  <si>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</si>
  <si>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</si>
  <si>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</si>
  <si>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</si>
  <si>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</si>
  <si>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</si>
  <si>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</si>
  <si>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</si>
  <si>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</si>
  <si>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</si>
  <si>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</si>
  <si>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</si>
  <si>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</si>
  <si>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</si>
  <si>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</si>
  <si>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</si>
  <si>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</si>
  <si>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</si>
  <si>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</si>
  <si>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</si>
  <si>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</si>
  <si>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</si>
  <si>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</si>
  <si>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</si>
  <si>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</si>
  <si>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</si>
  <si>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</si>
  <si>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</si>
  <si>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</si>
  <si>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</si>
  <si>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</si>
  <si>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</si>
  <si>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</si>
  <si>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</si>
  <si>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</si>
  <si>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</si>
  <si>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</si>
  <si>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</si>
  <si>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</si>
  <si>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</si>
  <si>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</si>
  <si>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</si>
  <si>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</si>
  <si>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</si>
  <si>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</si>
  <si>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</si>
  <si>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</si>
  <si>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</si>
  <si>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</si>
  <si>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</si>
  <si>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</si>
  <si>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</si>
  <si>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</si>
  <si>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</si>
  <si>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</si>
  <si>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</si>
  <si>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</si>
  <si>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</si>
  <si>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</si>
  <si>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</si>
  <si>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</si>
  <si>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</si>
  <si>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</si>
  <si>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</si>
  <si>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</si>
  <si>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</si>
  <si>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</si>
  <si>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</si>
  <si>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</si>
  <si>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</si>
  <si>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</si>
  <si>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</si>
  <si>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</si>
  <si>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</si>
  <si>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</si>
  <si>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</si>
  <si>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</si>
  <si>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</si>
  <si>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</si>
  <si>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</si>
  <si>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</si>
  <si>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</si>
  <si>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</si>
  <si>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</si>
  <si>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</si>
  <si>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</si>
  <si>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</si>
  <si>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</si>
  <si>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</si>
  <si>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</si>
  <si>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</si>
  <si>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</si>
  <si>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</si>
  <si>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</si>
  <si>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</si>
  <si>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</si>
  <si>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</si>
  <si>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</si>
  <si>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</si>
  <si>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</si>
  <si>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</si>
  <si>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</si>
  <si>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</si>
  <si>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</si>
  <si>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</si>
  <si>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</si>
  <si>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</si>
  <si>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</si>
  <si>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</si>
  <si>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</si>
  <si>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</si>
  <si>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</si>
  <si>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</si>
  <si>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</si>
  <si>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</si>
  <si>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</si>
  <si>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</si>
  <si>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</si>
  <si>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</si>
  <si>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</si>
  <si>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</si>
  <si>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</si>
  <si>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</si>
  <si>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</si>
  <si>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</si>
  <si>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</si>
  <si>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</si>
  <si>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</si>
  <si>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</si>
  <si>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</si>
  <si>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</si>
  <si>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</si>
  <si>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</si>
  <si>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</si>
  <si>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</si>
  <si>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</si>
  <si>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</si>
  <si>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</si>
  <si>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</si>
  <si>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</si>
  <si>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</si>
  <si>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</si>
  <si>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</si>
  <si>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</si>
  <si>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</si>
  <si>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</si>
  <si>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</si>
  <si>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</si>
  <si>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</si>
  <si>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</si>
  <si>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</si>
  <si>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</si>
  <si>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</si>
  <si>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</si>
  <si>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</si>
  <si>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</si>
  <si>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</si>
  <si>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</si>
  <si>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</si>
  <si>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</si>
  <si>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</si>
  <si>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</si>
  <si>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</si>
  <si>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</si>
  <si>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</si>
  <si>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</si>
  <si>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</si>
  <si>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</si>
  <si>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</si>
  <si>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</si>
  <si>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</si>
  <si>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</si>
  <si>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</si>
  <si>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</si>
  <si>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</si>
  <si>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</si>
  <si>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</si>
  <si>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</si>
  <si>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</si>
  <si>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</si>
  <si>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</si>
  <si>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</si>
  <si>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</si>
  <si>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</si>
  <si>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</si>
  <si>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</si>
  <si>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</si>
  <si>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</si>
  <si>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</si>
  <si>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</si>
  <si>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</si>
  <si>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</si>
  <si>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</si>
  <si>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</si>
  <si>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</si>
  <si>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</si>
  <si>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</si>
  <si>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</si>
  <si>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</si>
  <si>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</si>
  <si>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</si>
  <si>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</si>
  <si>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</si>
  <si>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</si>
  <si>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</si>
  <si>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</si>
  <si>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</si>
  <si>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</si>
  <si>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</si>
  <si>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</si>
  <si>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</si>
  <si>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</si>
  <si>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</si>
  <si>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</si>
  <si>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</si>
  <si>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</si>
  <si>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</si>
  <si>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</si>
  <si>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</si>
  <si>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</si>
  <si>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</si>
  <si>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</si>
  <si>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</si>
  <si>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</si>
  <si>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</si>
  <si>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</si>
  <si>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</si>
  <si>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</si>
  <si>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</si>
  <si>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</si>
  <si>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</si>
  <si>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</si>
  <si>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</si>
  <si>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</si>
  <si>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</si>
  <si>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</si>
  <si>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</si>
  <si>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</si>
  <si>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</si>
  <si>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</si>
  <si>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</si>
  <si>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</si>
  <si>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</si>
  <si>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</si>
  <si>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</si>
  <si>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</si>
  <si>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</si>
  <si>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</si>
  <si>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</si>
  <si>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</si>
  <si>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</si>
  <si>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</si>
  <si>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</si>
  <si>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</si>
  <si>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</si>
  <si>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</si>
  <si>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</si>
  <si>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</si>
  <si>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</si>
  <si>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</si>
  <si>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</si>
  <si>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</si>
  <si>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</si>
  <si>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</si>
  <si>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</si>
  <si>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</si>
  <si>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</si>
  <si>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</si>
  <si>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</si>
  <si>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</si>
  <si>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</si>
  <si>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</si>
  <si>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</si>
  <si>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</si>
  <si>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</si>
  <si>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</si>
  <si>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</si>
  <si>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</si>
  <si>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</si>
  <si>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</si>
  <si>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</si>
  <si>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</si>
  <si>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</si>
  <si>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</si>
  <si>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</si>
  <si>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</si>
  <si>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</si>
  <si>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</si>
  <si>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</si>
  <si>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</si>
  <si>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</si>
  <si>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</si>
  <si>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</si>
  <si>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</si>
  <si>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</si>
  <si>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</si>
  <si>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</si>
  <si>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</si>
  <si>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</si>
  <si>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</si>
  <si>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</si>
  <si>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</si>
  <si>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</si>
  <si>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</si>
  <si>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</si>
  <si>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</si>
  <si>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</si>
  <si>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</si>
  <si>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</si>
  <si>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</si>
  <si>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</si>
  <si>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</si>
  <si>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</si>
  <si>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</si>
  <si>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</si>
  <si>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</si>
  <si>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</si>
  <si>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</si>
  <si>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</si>
  <si>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</si>
  <si>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</si>
  <si>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</si>
  <si>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</si>
  <si>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</si>
  <si>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</si>
  <si>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</si>
  <si>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</si>
  <si>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</si>
  <si>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</si>
  <si>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</si>
  <si>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</si>
  <si>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</si>
  <si>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</si>
  <si>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</si>
  <si>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</si>
  <si>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</si>
  <si>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</si>
  <si>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</si>
  <si>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</si>
  <si>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</si>
  <si>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</si>
  <si>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</si>
  <si>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</si>
  <si>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</si>
  <si>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</si>
  <si>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</si>
  <si>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</si>
  <si>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</si>
  <si>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</si>
  <si>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</si>
  <si>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</si>
  <si>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</si>
  <si>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</si>
  <si>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</si>
  <si>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</si>
  <si>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</si>
  <si>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</si>
  <si>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</si>
  <si>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</si>
  <si>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</si>
  <si>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</si>
  <si>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</si>
  <si>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</si>
  <si>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</si>
  <si>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</si>
  <si>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</si>
  <si>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</si>
  <si>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</si>
  <si>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</si>
  <si>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</si>
  <si>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</si>
  <si>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</si>
  <si>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</si>
  <si>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</si>
  <si>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</si>
  <si>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</si>
  <si>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</si>
  <si>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</si>
  <si>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</si>
  <si>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</si>
  <si>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</si>
  <si>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</si>
  <si>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</si>
  <si>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</si>
  <si>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</si>
  <si>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</si>
  <si>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</si>
  <si>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</si>
  <si>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</si>
  <si>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</si>
  <si>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</si>
  <si>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</si>
  <si>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</si>
  <si>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</si>
  <si>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</si>
  <si>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</si>
  <si>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</si>
  <si>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</si>
  <si>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</si>
  <si>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</si>
  <si>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</si>
  <si>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</si>
  <si>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</si>
  <si>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</si>
  <si>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</si>
  <si>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</si>
  <si>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</si>
  <si>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</si>
  <si>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</si>
  <si>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</si>
  <si>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</si>
  <si>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</si>
  <si>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</si>
  <si>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</si>
  <si>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</si>
  <si>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</si>
  <si>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</si>
  <si>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</si>
  <si>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</si>
  <si>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</si>
  <si>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</si>
  <si>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</si>
  <si>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</si>
  <si>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</si>
  <si>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</si>
  <si>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</si>
  <si>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</si>
  <si>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</si>
  <si>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</si>
  <si>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</si>
  <si>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</si>
  <si>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</si>
  <si>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</si>
  <si>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</si>
  <si>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</si>
  <si>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</si>
  <si>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</si>
  <si>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</si>
  <si>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</si>
  <si>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</si>
  <si>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</si>
  <si>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</si>
  <si>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</si>
  <si>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</si>
  <si>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</si>
  <si>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</si>
  <si>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</si>
  <si>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</si>
  <si>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</si>
  <si>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</si>
  <si>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</si>
  <si>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</si>
  <si>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</si>
  <si>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</si>
  <si>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</si>
  <si>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</si>
  <si>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</si>
  <si>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</si>
  <si>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</si>
  <si>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</si>
  <si>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</si>
  <si>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</si>
  <si>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</si>
  <si>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</si>
  <si>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</si>
  <si>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</si>
  <si>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</si>
  <si>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</si>
  <si>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</si>
  <si>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</si>
  <si>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</si>
  <si>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</si>
  <si>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</si>
  <si>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</si>
  <si>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</si>
  <si>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</si>
  <si>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</si>
  <si>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</si>
  <si>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</si>
  <si>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</si>
  <si>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</si>
  <si>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</si>
  <si>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</si>
  <si>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</si>
  <si>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</si>
  <si>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</si>
  <si>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</si>
  <si>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</si>
  <si>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</si>
  <si>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</si>
  <si>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</si>
  <si>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</si>
  <si>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</si>
  <si>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</si>
  <si>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</si>
  <si>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</si>
  <si>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</si>
  <si>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</si>
  <si>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</si>
  <si>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</si>
  <si>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</si>
  <si>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</si>
  <si>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</si>
  <si>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</si>
  <si>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</si>
  <si>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</si>
  <si>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</si>
  <si>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</si>
  <si>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</si>
  <si>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</si>
  <si>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</si>
  <si>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</si>
  <si>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</si>
  <si>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</si>
  <si>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</si>
  <si>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</si>
  <si>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</si>
  <si>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</si>
  <si>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</si>
  <si>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</si>
  <si>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</si>
  <si>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</si>
  <si>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</si>
  <si>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</si>
  <si>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</si>
  <si>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</si>
  <si>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</si>
  <si>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</si>
  <si>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</si>
  <si>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</si>
  <si>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</si>
  <si>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</si>
  <si>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</si>
  <si>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</si>
  <si>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</si>
  <si>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</si>
  <si>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</si>
  <si>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</si>
  <si>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</si>
  <si>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</si>
  <si>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</si>
  <si>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</si>
  <si>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</si>
  <si>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</si>
  <si>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</si>
  <si>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</si>
  <si>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</si>
  <si>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</si>
  <si>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</si>
  <si>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</si>
  <si>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</si>
  <si>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</si>
  <si>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</si>
  <si>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</si>
  <si>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</si>
  <si>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</si>
  <si>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</si>
  <si>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</si>
  <si>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</si>
  <si>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</si>
  <si>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</si>
  <si>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</si>
  <si>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</si>
  <si>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</si>
  <si>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</si>
  <si>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</si>
  <si>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</si>
  <si>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</si>
  <si>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</si>
  <si>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</si>
  <si>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</si>
  <si>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</si>
  <si>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</si>
  <si>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</si>
  <si>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</si>
  <si>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</si>
  <si>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</si>
  <si>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</si>
  <si>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</si>
  <si>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</si>
  <si>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</si>
  <si>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</si>
  <si>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</si>
  <si>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</si>
  <si>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</si>
  <si>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</si>
  <si>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</si>
  <si>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</si>
  <si>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</si>
  <si>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</si>
  <si>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</si>
  <si>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</si>
  <si>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</si>
  <si>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</si>
  <si>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</si>
  <si>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</si>
  <si>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</si>
  <si>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</si>
  <si>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</si>
  <si>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</si>
  <si>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</si>
  <si>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</si>
  <si>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</si>
  <si>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</si>
  <si>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</si>
  <si>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</si>
  <si>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</si>
  <si>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</si>
  <si>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</si>
  <si>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</si>
  <si>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</si>
  <si>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</si>
  <si>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</si>
  <si>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</si>
  <si>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</si>
  <si>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</si>
  <si>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</si>
  <si>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</si>
  <si>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</si>
  <si>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</si>
  <si>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</si>
  <si>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</si>
  <si>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</si>
  <si>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</si>
  <si>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</si>
  <si>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</si>
  <si>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</si>
  <si>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</si>
  <si>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</si>
  <si>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</si>
  <si>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</si>
  <si>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</si>
  <si>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</si>
  <si>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</si>
  <si>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</si>
  <si>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</si>
  <si>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</si>
  <si>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</si>
  <si>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</si>
  <si>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</si>
  <si>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</si>
  <si>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</si>
  <si>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</si>
  <si>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</si>
  <si>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</si>
  <si>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</si>
  <si>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</si>
  <si>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</si>
  <si>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</si>
  <si>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</si>
  <si>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</si>
  <si>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</si>
  <si>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</si>
  <si>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</si>
  <si>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</si>
  <si>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</si>
  <si>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</si>
  <si>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</si>
  <si>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</si>
  <si>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</si>
  <si>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</si>
  <si>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</si>
  <si>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</si>
  <si>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</si>
  <si>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</si>
  <si>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</si>
  <si>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</si>
  <si>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</si>
  <si>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</si>
  <si>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</si>
  <si>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</si>
  <si>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</si>
  <si>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</si>
  <si>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</si>
  <si>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</si>
  <si>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</si>
  <si>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</si>
  <si>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</si>
  <si>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</si>
  <si>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</si>
  <si>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</si>
  <si>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</si>
  <si>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</si>
  <si>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</si>
  <si>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</si>
  <si>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</si>
  <si>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</si>
  <si>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</si>
  <si>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</si>
  <si>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</si>
  <si>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</si>
  <si>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</si>
  <si>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</si>
  <si>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</si>
  <si>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</si>
  <si>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</si>
  <si>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</si>
  <si>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</si>
  <si>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</si>
  <si>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</si>
  <si>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</si>
  <si>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</si>
  <si>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</si>
  <si>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</si>
  <si>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</si>
  <si>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</si>
  <si>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</si>
  <si>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</si>
  <si>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</si>
  <si>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</si>
  <si>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</si>
  <si>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</si>
  <si>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</si>
  <si>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</si>
  <si>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</si>
  <si>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</si>
  <si>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</si>
  <si>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</si>
  <si>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</si>
  <si>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</si>
  <si>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</si>
  <si>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</si>
  <si>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</si>
  <si>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</si>
  <si>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</si>
  <si>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</si>
  <si>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</si>
  <si>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</si>
  <si>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</si>
  <si>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</si>
  <si>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</si>
  <si>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</si>
  <si>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</si>
  <si>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</si>
  <si>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</si>
  <si>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</si>
  <si>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</si>
  <si>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</si>
  <si>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</si>
  <si>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</si>
  <si>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</si>
  <si>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</si>
  <si>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</si>
  <si>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</si>
  <si>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</si>
  <si>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</si>
  <si>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</si>
  <si>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</si>
  <si>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</si>
  <si>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</si>
  <si>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</si>
  <si>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</si>
  <si>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</si>
  <si>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</si>
  <si>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</si>
  <si>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</si>
  <si>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</si>
  <si>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</si>
  <si>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</si>
  <si>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</si>
  <si>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</si>
  <si>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</si>
  <si>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</si>
  <si>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</si>
  <si>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</si>
  <si>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</si>
  <si>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</si>
  <si>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</si>
  <si>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</si>
  <si>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</si>
  <si>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</si>
  <si>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</si>
  <si>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</si>
  <si>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</si>
  <si>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</si>
  <si>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</si>
  <si>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</si>
  <si>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</si>
  <si>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</si>
  <si>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</si>
  <si>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</si>
  <si>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</si>
  <si>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</si>
  <si>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</si>
  <si>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</si>
  <si>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</si>
  <si>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</si>
  <si>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</si>
  <si>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</si>
  <si>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</si>
  <si>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</si>
  <si>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</si>
  <si>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</si>
  <si>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</si>
  <si>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</si>
  <si>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</si>
  <si>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</si>
  <si>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</si>
  <si>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</si>
  <si>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</si>
  <si>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</si>
  <si>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</si>
  <si>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</si>
  <si>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</si>
  <si>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</si>
  <si>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</si>
  <si>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</si>
  <si>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</si>
  <si>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</si>
  <si>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</si>
  <si>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</si>
  <si>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</si>
  <si>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</si>
  <si>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</si>
  <si>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</si>
  <si>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</si>
  <si>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</si>
  <si>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</si>
  <si>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</si>
  <si>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</si>
  <si>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</si>
  <si>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</si>
  <si>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</si>
  <si>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</si>
  <si>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</si>
  <si>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</si>
  <si>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</si>
  <si>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</si>
  <si>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</si>
  <si>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</si>
  <si>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</si>
  <si>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</si>
  <si>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</si>
  <si>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</si>
  <si>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</si>
  <si>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</si>
  <si>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</si>
  <si>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</si>
  <si>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</si>
  <si>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</si>
  <si>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</si>
  <si>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</si>
  <si>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</si>
  <si>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</si>
  <si>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</si>
  <si>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</si>
  <si>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</si>
  <si>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</si>
  <si>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</si>
  <si>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</si>
  <si>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</si>
  <si>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</si>
  <si>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</si>
  <si>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</si>
  <si>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</si>
  <si>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</si>
  <si>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</si>
  <si>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</si>
  <si>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</si>
  <si>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</si>
  <si>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</si>
  <si>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</si>
  <si>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</si>
  <si>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</si>
  <si>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</si>
  <si>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</si>
  <si>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</si>
  <si>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</si>
  <si>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</si>
  <si>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</si>
  <si>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</si>
  <si>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</si>
  <si>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</si>
  <si>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</si>
  <si>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</si>
  <si>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</si>
  <si>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</si>
  <si>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</si>
  <si>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</si>
  <si>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</si>
  <si>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</si>
  <si>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</si>
  <si>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</si>
  <si>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</si>
  <si>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</si>
  <si>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</si>
  <si>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</si>
  <si>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</si>
  <si>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</si>
  <si>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</si>
  <si>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</si>
  <si>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</si>
  <si>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</si>
  <si>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</si>
  <si>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</si>
  <si>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</si>
  <si>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</si>
  <si>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</si>
  <si>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</si>
  <si>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</si>
  <si>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</si>
  <si>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</si>
  <si>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</si>
  <si>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</si>
  <si>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</si>
  <si>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</si>
  <si>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</si>
  <si>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</si>
  <si>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</si>
  <si>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</si>
  <si>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</si>
  <si>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</si>
  <si>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</si>
  <si>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</si>
  <si>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</si>
  <si>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</si>
  <si>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</si>
  <si>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</si>
  <si>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</si>
  <si>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</si>
  <si>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</si>
  <si>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</si>
  <si>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</si>
  <si>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</si>
  <si>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</si>
  <si>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</si>
  <si>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</si>
  <si>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</si>
  <si>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</si>
  <si>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</si>
  <si>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</si>
  <si>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</si>
  <si>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</si>
  <si>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</si>
  <si>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</si>
  <si>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</si>
  <si>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</si>
  <si>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</si>
  <si>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</si>
  <si>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</si>
  <si>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</si>
  <si>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</si>
  <si>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</si>
  <si>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</si>
  <si>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</si>
  <si>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</si>
  <si>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</si>
  <si>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</si>
  <si>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</si>
  <si>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</si>
  <si>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</si>
  <si>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</si>
  <si>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</si>
  <si>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</si>
  <si>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</si>
  <si>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</si>
  <si>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</si>
  <si>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</si>
  <si>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</si>
  <si>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</si>
  <si>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</si>
  <si>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</si>
  <si>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</si>
  <si>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</si>
  <si>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</si>
  <si>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</si>
  <si>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</si>
  <si>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</si>
  <si>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</si>
  <si>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</si>
  <si>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</si>
  <si>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</si>
  <si>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</si>
  <si>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</si>
  <si>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</si>
  <si>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</si>
  <si>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</si>
  <si>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</si>
  <si>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</si>
  <si>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</si>
  <si>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</si>
  <si>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</si>
  <si>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</si>
  <si>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</si>
  <si>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</si>
  <si>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</si>
  <si>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</si>
  <si>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</si>
  <si>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</si>
  <si>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</si>
  <si>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</si>
  <si>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</si>
  <si>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</si>
  <si>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</si>
  <si>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</si>
  <si>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</si>
  <si>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</si>
  <si>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</si>
  <si>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</si>
  <si>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</si>
  <si>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</si>
  <si>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</si>
  <si>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</si>
  <si>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</si>
  <si>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</si>
  <si>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</si>
  <si>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</si>
  <si>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</si>
  <si>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</si>
  <si>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</si>
  <si>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</si>
  <si>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</si>
  <si>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</si>
  <si>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</si>
  <si>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</si>
  <si>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</si>
  <si>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</si>
  <si>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</si>
  <si>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</si>
  <si>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</si>
  <si>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</si>
  <si>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</si>
  <si>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</si>
  <si>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</si>
  <si>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</si>
  <si>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</si>
  <si>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</si>
  <si>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</si>
  <si>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</si>
  <si>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</si>
  <si>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</si>
  <si>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</si>
  <si>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</si>
  <si>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</si>
  <si>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</si>
  <si>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</si>
  <si>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</si>
  <si>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</si>
  <si>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</si>
  <si>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</si>
  <si>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</si>
  <si>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</si>
  <si>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</si>
  <si>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</si>
  <si>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</si>
  <si>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</si>
  <si>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</si>
  <si>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</si>
  <si>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</si>
  <si>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</si>
  <si>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</si>
  <si>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</si>
  <si>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</si>
  <si>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</si>
  <si>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</si>
  <si>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</si>
  <si>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</si>
  <si>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</si>
  <si>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</si>
  <si>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</si>
  <si>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</si>
  <si>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</si>
  <si>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</si>
  <si>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</si>
  <si>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</si>
  <si>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</si>
  <si>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</si>
  <si>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</si>
  <si>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</si>
  <si>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</si>
  <si>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</si>
  <si>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</si>
  <si>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</si>
  <si>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</si>
  <si>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</si>
  <si>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</si>
  <si>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</si>
  <si>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</si>
  <si>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</si>
  <si>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</si>
  <si>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</si>
  <si>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</si>
  <si>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</si>
  <si>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</si>
  <si>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</si>
  <si>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</si>
  <si>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</si>
  <si>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</si>
  <si>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</si>
  <si>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</si>
  <si>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</si>
  <si>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</si>
  <si>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</si>
  <si>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</si>
  <si>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</si>
  <si>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</si>
  <si>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</si>
  <si>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</si>
  <si>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</si>
  <si>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</si>
  <si>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</si>
  <si>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</si>
  <si>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</si>
  <si>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</si>
  <si>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</si>
  <si>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</si>
  <si>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</si>
  <si>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</si>
  <si>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</si>
  <si>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</si>
  <si>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</si>
  <si>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</si>
  <si>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</si>
  <si>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</si>
  <si>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</si>
  <si>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</si>
  <si>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</si>
  <si>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</si>
  <si>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</si>
  <si>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</si>
  <si>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</si>
  <si>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</si>
  <si>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</si>
  <si>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</si>
  <si>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</si>
  <si>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</si>
  <si>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</si>
  <si>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</si>
  <si>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</si>
  <si>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</si>
  <si>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</si>
  <si>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</si>
  <si>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</si>
  <si>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</si>
  <si>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</si>
  <si>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</si>
  <si>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</si>
  <si>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</si>
  <si>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</si>
  <si>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</si>
  <si>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</si>
  <si>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</si>
  <si>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</si>
  <si>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</si>
  <si>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</si>
  <si>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</si>
  <si>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</si>
  <si>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</si>
  <si>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</si>
  <si>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</si>
  <si>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</si>
  <si>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</si>
  <si>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</si>
  <si>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</si>
  <si>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</si>
  <si>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</si>
  <si>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</si>
  <si>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</si>
  <si>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</si>
  <si>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</si>
  <si>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</si>
  <si>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</si>
  <si>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</si>
  <si>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</si>
  <si>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</si>
  <si>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</si>
  <si>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</si>
  <si>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</si>
  <si>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</si>
  <si>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</si>
  <si>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</si>
  <si>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</si>
  <si>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</si>
  <si>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</si>
  <si>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</si>
  <si>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</si>
  <si>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</si>
  <si>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</si>
  <si>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</si>
  <si>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</si>
  <si>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</si>
  <si>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</si>
  <si>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</si>
  <si>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</si>
  <si>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</si>
  <si>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</si>
  <si>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</si>
  <si>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</si>
  <si>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</si>
  <si>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</si>
  <si>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</si>
  <si>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</si>
  <si>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</si>
  <si>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</si>
  <si>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</si>
  <si>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</si>
  <si>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</si>
  <si>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</si>
  <si>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</si>
  <si>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</si>
  <si>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</si>
  <si>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</si>
  <si>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</si>
  <si>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</si>
  <si>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</si>
  <si>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</si>
  <si>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</si>
  <si>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</si>
  <si>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</si>
  <si>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</si>
  <si>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</si>
  <si>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</si>
  <si>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</si>
  <si>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</si>
  <si>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</si>
  <si>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</si>
  <si>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</si>
  <si>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</si>
  <si>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</si>
  <si>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</si>
  <si>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</si>
  <si>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</si>
  <si>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</si>
  <si>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</si>
  <si>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</si>
  <si>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</si>
  <si>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</si>
  <si>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</si>
  <si>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</si>
  <si>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</si>
  <si>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</si>
  <si>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</si>
  <si>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</si>
  <si>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</si>
  <si>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</si>
  <si>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</si>
  <si>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</si>
  <si>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</si>
  <si>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</si>
  <si>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</si>
  <si>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</si>
  <si>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</si>
  <si>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</si>
  <si>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</si>
  <si>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</si>
  <si>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</si>
  <si>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</si>
  <si>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</si>
  <si>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</si>
  <si>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</si>
  <si>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</si>
  <si>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</si>
  <si>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</si>
  <si>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</si>
  <si>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</si>
  <si>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</si>
  <si>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</si>
  <si>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</si>
  <si>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</si>
  <si>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</si>
  <si>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</si>
  <si>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</si>
  <si>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</si>
  <si>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</si>
  <si>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</si>
  <si>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</si>
  <si>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</si>
  <si>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</si>
  <si>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</si>
  <si>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</si>
  <si>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</si>
  <si>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</si>
  <si>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</si>
  <si>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</si>
  <si>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</si>
  <si>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</si>
  <si>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</si>
  <si>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</si>
  <si>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</si>
  <si>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</si>
  <si>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</si>
  <si>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</si>
  <si>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</si>
  <si>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</si>
  <si>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</si>
  <si>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</si>
  <si>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</si>
  <si>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</si>
  <si>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</si>
  <si>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</si>
  <si>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</si>
  <si>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</si>
  <si>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</si>
  <si>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</si>
  <si>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</si>
  <si>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</si>
  <si>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</si>
  <si>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</si>
  <si>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</si>
  <si>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</si>
  <si>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</si>
  <si>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</si>
  <si>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</si>
  <si>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</si>
  <si>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</si>
  <si>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</si>
  <si>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</si>
  <si>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</si>
  <si>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</si>
  <si>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</si>
  <si>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</si>
  <si>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</si>
  <si>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</si>
  <si>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</si>
  <si>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</si>
  <si>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</si>
  <si>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</si>
  <si>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</si>
  <si>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</si>
  <si>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</si>
  <si>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</si>
  <si>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</si>
  <si>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</si>
  <si>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</si>
  <si>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</si>
  <si>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</si>
  <si>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</si>
  <si>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</si>
  <si>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</si>
  <si>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</si>
  <si>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</si>
  <si>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</si>
  <si>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</si>
  <si>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</si>
  <si>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</si>
  <si>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</si>
  <si>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</si>
  <si>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</si>
  <si>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</si>
  <si>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</si>
  <si>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</si>
  <si>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</si>
  <si>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</si>
  <si>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</si>
  <si>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</si>
  <si>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</si>
  <si>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</si>
  <si>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</si>
  <si>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</si>
  <si>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</si>
  <si>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</si>
  <si>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</si>
  <si>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</si>
  <si>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</si>
  <si>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</si>
  <si>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</si>
  <si>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</si>
  <si>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</si>
  <si>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</si>
  <si>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</si>
  <si>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</si>
  <si>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</si>
  <si>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</si>
  <si>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</si>
  <si>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</si>
  <si>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</si>
  <si>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</si>
  <si>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</si>
  <si>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</si>
  <si>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</si>
  <si>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</si>
  <si>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</si>
  <si>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</si>
  <si>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</si>
  <si>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</si>
  <si>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</si>
  <si>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</si>
  <si>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</si>
  <si>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</si>
  <si>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</si>
  <si>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</si>
  <si>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</si>
  <si>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</si>
  <si>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</si>
  <si>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</si>
  <si>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</si>
  <si>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</si>
  <si>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</si>
  <si>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</si>
  <si>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</si>
  <si>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</si>
  <si>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</si>
  <si>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</si>
  <si>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</si>
  <si>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</si>
  <si>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</si>
  <si>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</si>
  <si>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</si>
  <si>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</si>
  <si>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</si>
  <si>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</si>
  <si>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</si>
  <si>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</si>
  <si>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</si>
  <si>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</si>
  <si>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</si>
  <si>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</si>
  <si>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</si>
  <si>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</si>
  <si>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</si>
  <si>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</si>
  <si>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</si>
  <si>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</si>
  <si>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</si>
  <si>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</si>
  <si>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</si>
  <si>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</si>
  <si>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</si>
  <si>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</si>
  <si>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</si>
  <si>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</si>
  <si>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</si>
  <si>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</si>
  <si>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</si>
  <si>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</si>
  <si>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</si>
  <si>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</si>
  <si>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</si>
  <si>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</si>
  <si>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</si>
  <si>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</si>
  <si>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</si>
  <si>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</si>
  <si>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</si>
  <si>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</si>
  <si>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</si>
  <si>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</si>
  <si>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</si>
  <si>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</si>
  <si>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</si>
  <si>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</si>
  <si>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</si>
  <si>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</si>
  <si>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</si>
  <si>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</si>
  <si>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</si>
  <si>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</si>
  <si>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</si>
  <si>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</si>
  <si>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</si>
  <si>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</si>
  <si>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</si>
  <si>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</si>
  <si>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</si>
  <si>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</si>
  <si>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</si>
  <si>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</si>
  <si>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</si>
  <si>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</si>
  <si>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</si>
  <si>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</si>
  <si>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</si>
  <si>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</si>
  <si>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</si>
  <si>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</si>
  <si>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</si>
  <si>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</si>
  <si>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</si>
  <si>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</si>
  <si>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</si>
  <si>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</si>
  <si>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</si>
  <si>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</si>
  <si>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</si>
  <si>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</si>
  <si>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</si>
  <si>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</si>
  <si>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</si>
  <si>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</si>
  <si>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</si>
  <si>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</si>
  <si>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</si>
  <si>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</si>
  <si>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</si>
  <si>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</si>
  <si>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</si>
  <si>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</si>
  <si>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</si>
  <si>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</si>
  <si>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</si>
  <si>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</si>
  <si>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</si>
  <si>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</si>
  <si>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</si>
  <si>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</si>
  <si>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</si>
  <si>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</si>
  <si>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</si>
  <si>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</si>
  <si>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</si>
  <si>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</si>
  <si>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</si>
  <si>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</si>
  <si>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</si>
  <si>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</si>
  <si>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</si>
  <si>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</si>
  <si>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</si>
  <si>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</si>
  <si>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</si>
  <si>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</si>
  <si>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</si>
  <si>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</si>
  <si>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</si>
  <si>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</si>
  <si>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</si>
  <si>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</si>
  <si>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</si>
  <si>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</si>
  <si>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</si>
  <si>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</si>
  <si>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</si>
  <si>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</si>
  <si>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</si>
  <si>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</si>
  <si>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</si>
  <si>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</si>
  <si>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</si>
  <si>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</si>
  <si>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</si>
  <si>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</si>
  <si>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</si>
  <si>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</si>
  <si>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</si>
  <si>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</si>
  <si>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</si>
  <si>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</si>
  <si>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</si>
  <si>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</si>
  <si>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</si>
  <si>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</si>
  <si>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</si>
  <si>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</si>
  <si>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</si>
  <si>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</si>
  <si>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</si>
  <si>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</si>
  <si>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</si>
  <si>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</si>
  <si>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</si>
  <si>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</si>
  <si>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</si>
  <si>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</si>
  <si>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</si>
  <si>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</si>
  <si>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</si>
  <si>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</si>
  <si>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</si>
  <si>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</si>
  <si>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</si>
  <si>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</si>
  <si>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</si>
  <si>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</si>
  <si>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</si>
  <si>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</si>
  <si>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</si>
  <si>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</si>
  <si>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</si>
  <si>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</si>
  <si>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</si>
  <si>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</si>
  <si>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</si>
  <si>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</si>
  <si>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</si>
  <si>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</si>
  <si>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</si>
  <si>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</si>
  <si>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</si>
  <si>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</si>
  <si>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</si>
  <si>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</si>
  <si>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</si>
  <si>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</si>
  <si>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</si>
  <si>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</si>
  <si>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</si>
  <si>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</si>
  <si>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</si>
  <si>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</si>
  <si>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</si>
  <si>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</si>
  <si>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</si>
  <si>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</si>
  <si>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</si>
  <si>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</si>
  <si>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</si>
  <si>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</si>
  <si>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</si>
  <si>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</si>
  <si>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</si>
  <si>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</si>
  <si>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</si>
  <si>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</si>
  <si>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</si>
  <si>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</si>
  <si>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</si>
  <si>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</si>
  <si>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</si>
  <si>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</si>
  <si>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</si>
  <si>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</si>
  <si>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</si>
  <si>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</si>
  <si>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</si>
  <si>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</si>
  <si>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</si>
  <si>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</si>
  <si>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</si>
  <si>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</si>
  <si>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</si>
  <si>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</si>
  <si>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</si>
  <si>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</si>
  <si>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</si>
  <si>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</si>
  <si>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</si>
  <si>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</si>
  <si>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</si>
  <si>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</si>
  <si>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</si>
  <si>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</si>
  <si>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</si>
  <si>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</si>
  <si>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</si>
  <si>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</si>
  <si>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</si>
  <si>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</si>
  <si>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</si>
  <si>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</si>
  <si>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</si>
  <si>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</si>
  <si>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</si>
  <si>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</si>
  <si>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</si>
  <si>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</si>
  <si>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</si>
  <si>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</si>
  <si>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</si>
  <si>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</si>
  <si>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</si>
  <si>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</si>
  <si>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</si>
  <si>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</si>
  <si>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</si>
  <si>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</si>
  <si>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</si>
  <si>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</si>
  <si>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</si>
  <si>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</si>
  <si>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</si>
  <si>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</si>
  <si>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</si>
  <si>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</si>
  <si>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</si>
  <si>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</si>
  <si>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</si>
  <si>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</si>
  <si>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</si>
  <si>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</si>
  <si>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</si>
  <si>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</si>
  <si>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</si>
  <si>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</si>
  <si>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</si>
  <si>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</si>
  <si>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</si>
  <si>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</si>
  <si>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</si>
  <si>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</si>
  <si>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</si>
  <si>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</si>
  <si>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</si>
  <si>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</si>
  <si>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</si>
  <si>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</si>
  <si>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</si>
  <si>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</si>
  <si>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</si>
  <si>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</si>
  <si>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</si>
  <si>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</si>
  <si>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</si>
  <si>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</si>
  <si>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</si>
  <si>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</si>
  <si>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</si>
  <si>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</si>
  <si>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</si>
  <si>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</si>
  <si>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</si>
  <si>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</si>
  <si>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</si>
  <si>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</si>
  <si>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</si>
  <si>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</si>
  <si>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</si>
  <si>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</si>
  <si>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</si>
  <si>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</si>
  <si>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</si>
  <si>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</si>
  <si>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</si>
  <si>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</si>
  <si>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</si>
  <si>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</si>
  <si>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</si>
  <si>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</si>
  <si>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</si>
  <si>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</si>
  <si>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</si>
  <si>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</si>
  <si>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</si>
  <si>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</si>
  <si>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</si>
  <si>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</si>
  <si>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</si>
  <si>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</si>
  <si>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</si>
  <si>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</si>
  <si>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</si>
  <si>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</si>
  <si>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</si>
  <si>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</si>
  <si>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</si>
  <si>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</si>
  <si>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</si>
  <si>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</si>
  <si>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</si>
  <si>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</si>
  <si>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</si>
  <si>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</si>
  <si>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</si>
  <si>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</si>
  <si>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</si>
  <si>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</si>
  <si>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</si>
  <si>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</si>
  <si>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</si>
  <si>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</si>
  <si>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</si>
  <si>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</si>
  <si>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</si>
  <si>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</si>
  <si>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</si>
  <si>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</si>
  <si>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</si>
  <si>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</si>
  <si>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</si>
  <si>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</si>
  <si>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</si>
  <si>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</si>
  <si>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PCM-20251009-00002022</t>
  </si>
  <si>
    <t>ETA 40 min</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</si>
  <si>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</si>
  <si>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</si>
  <si>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</si>
  <si>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</si>
  <si>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</si>
  <si>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</si>
  <si>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</si>
  <si>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</si>
  <si>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</si>
  <si>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</si>
  <si>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PCM-20250926-00001863</t>
  </si>
  <si>
    <t>Minor</t>
  </si>
  <si>
    <r>
      <rPr>
        <sz val="11"/>
        <color rgb="FF000000"/>
        <rFont val="Calibri"/>
      </rPr>
      <t xml:space="preserve">Cell down due to obsolete module shortage ( issue esclated to LATIS team and waiting their support to arrange modules)    </t>
    </r>
    <r>
      <rPr>
        <b/>
        <sz val="14"/>
        <color rgb="FF000000"/>
        <rFont val="Calibri"/>
      </rPr>
      <t xml:space="preserve">(totally down now will check after TL0131) / ETA 20 MIN </t>
    </r>
  </si>
  <si>
    <t>PCM-20251009-00001098</t>
  </si>
  <si>
    <t xml:space="preserve">3 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</si>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</sst>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rgb="FF000000"/>
      <name val="Calibri"/>
    </font>
    <font>
      <b/>
      <sz val="14"/>
      <color rgb="FF00000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9"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1" totalsRowShown="0" headerRowDxfId="157" dataDxfId="156" headerRowBorderDxfId="154" tableBorderDxfId="155" totalsRowBorderDxfId="153">
  <autoFilter ref="A1:CJ1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0" totalsRowShown="0" headerRowDxfId="15" dataDxfId="14" headerRowBorderDxfId="12" tableBorderDxfId="13">
  <autoFilter ref="A1:L2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E14" sqref="E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276.95319456018478</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1.2523263889306691E-2</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45939.901620486111</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45939.901620486111</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45939.901620486111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45939.901620486111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45939.901620486111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45939.901620486111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45939.901620486111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45939.901620486111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45939.901620486111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45939.901620486111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45939.901620486111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45939.901620486111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45939.901620486111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45939.901620486111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45939.901620486111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45939.901620486111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45939.901620486111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45939.901620486111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45939.901620486111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45939.901620486111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45939.901620486111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45939.901620486111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45939.901620486111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45939.901620486111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45939.901620486111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45939.901620486111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45939.901620486111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45939.901620486111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45939.901620486111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45939.901620486111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45939.901620486111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45939.901620486111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45939.901620486111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45939.901620486111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45939.901620486111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45939.901620486111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45939.901620486111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45939.901620486111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45939.901620486111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45939.901620486111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45939.901620486111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45939.901620486111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45939.901620486111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45939.901620486111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45939.901620486111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45939.901620486111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45939.901620486111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45939.901620486111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45939.901620486111</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45939.901620486111</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45939.901620486111</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45939.901620486111</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45939.901620486111</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45939.901620486111</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45939.901620486111</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45939.901620486111</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45939.901620486111</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45939.901620486111</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45939.901620486111</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45939.901620486111</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B839977C-CC15-4787-85C4-FEFCED8829B2}"/>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1"/>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133.17453715277952</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114.90178252314945</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t="s">
        <v>38964</v>
      </c>
      <c r="F6" s="121">
        <v>45939.713171296295</v>
      </c>
      <c r="G6" s="122">
        <f ca="1">IFERROR(NOW()-F6,"-")</f>
        <v>0.18844918981631054</v>
      </c>
      <c r="H6" s="121">
        <v>45939.707615740743</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67" t="s">
        <v>20404</v>
      </c>
      <c r="E7" s="120" t="s">
        <v>38964</v>
      </c>
      <c r="F7" s="121">
        <v>45939.843472222223</v>
      </c>
      <c r="G7" s="122">
        <f ca="1">IFERROR(NOW()-F7,"-")</f>
        <v>5.8148263888142537E-2</v>
      </c>
      <c r="H7" s="121">
        <v>45939.837222222224</v>
      </c>
      <c r="I7" s="18" t="str">
        <f>IFERROR(VLOOKUP(D7,DB!A:F,6,0),"")</f>
        <v>SCECO</v>
      </c>
      <c r="J7" s="18" t="str">
        <f>IFERROR(VLOOKUP(D7,DB!A:G,7,0),"")</f>
        <v>Dead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45939.901620486111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45939.901620486111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45939.901620486111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45939.901620486111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45939.901620486111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45939.901620486111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45939.901620486111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45939.901620486111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45939.901620486111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45939.901620486111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45939.901620486111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45939.901620486111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45939.901620486111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45939.901620486111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45939.901620486111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45939.901620486111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45939.901620486111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45939.901620486111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45939.901620486111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45939.901620486111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45939.901620486111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45939.901620486111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45939.901620486111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45939.901620486111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45939.901620486111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45939.901620486111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45939.901620486111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45939.901620486111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45939.901620486111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45939.901620486111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45939.901620486111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45939.901620486111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45939.901620486111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45939.901620486111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45939.901620486111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45939.901620486111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45939.901620486111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45939.901620486111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45939.901620486111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45939.901620486111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45939.901620486111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45939.901620486111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45939.901620486111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45939.901620486111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45939.901620486111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45939.901620486111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45939.901620486111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45939.901620486111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45939.901620486111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45939.901620486111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45939.901620486111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45939.901620486111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45939.901620486111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45939.901620486111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45939.901620486111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45939.901620486111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45939.901620486111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45939.901620486111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45939.901620486111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45939.901620486111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45939.901620486111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45939.901620486111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45939.901620486111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45939.901620486111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45939.901620486111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45939.901620486111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45939.901620486111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45939.901620486111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45939.901620486111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45939.901620486111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45939.901620486111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45939.901620486111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45939.901620486111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45939.901620486111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45939.901620486111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45939.901620486111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45939.901620486111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45939.901620486111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45939.901620486111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45939.901620486111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45939.901620486111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45939.901620486111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45939.901620486111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45939.901620486111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45939.901620486111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45939.901620486111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45939.901620486111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45939.901620486111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45939.901620486111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45939.901620486111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45939.901620486111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45939.901620486111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45939.901620486111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45939.901620486111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45939.901620486111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45939.901620486111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45939.901620486111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45939.901620486111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45939.901620486111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45939.901620486111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45939.901620486111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45939.901620486111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45939.901620486111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45939.901620486111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45939.901620486111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45939.901620486111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45939.901620486111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45939.901620486111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45939.901620486111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45939.901620486111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45939.901620486111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45939.901620486111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45939.901620486111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45939.901620486111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45939.901620486111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45939.901620486111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45939.901620486111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45939.901620486111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45939.901620486111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45939.901620486111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45939.901620486111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45939.901620486111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45939.901620486111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45939.901620486111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45939.901620486111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45939.901620486111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45939.901620486111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45939.901620486111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45939.901620486111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45939.901620486111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45939.901620486111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45939.901620486111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45939.901620486111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45939.901620486111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45939.901620486111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45939.901620486111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45939.901620486111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45939.901620486111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45939.901620486111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45939.901620486111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45939.901620486111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45939.901620486111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45939.901620486111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45939.901620486111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45939.901620486111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45939.901620486111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45939.901620486111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45939.901620486111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45939.901620486111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45939.901620486111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45939.901620486111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45939.901620486111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45939.901620486111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45939.901620486111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45939.901620486111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45939.901620486111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45939.901620486111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45939.901620486111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45939.901620486111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45939.901620486111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45939.901620486111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45939.901620486111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45939.901620486111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45939.901620486111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45939.901620486111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45939.901620486111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45939.901620486111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45939.901620486111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45939.901620486111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45939.901620486111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45939.901620486111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45939.901620486111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45939.901620486111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45939.901620486111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45939.901620486111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45939.901620486111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45939.901620486111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45939.901620486111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45939.901620486111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45939.901620486111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45939.901620486111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45939.901620486111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45939.901620486111</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45939.901620486111</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sheetData>
  <dataValidations count="2">
    <dataValidation allowBlank="1" showInputMessage="1" showErrorMessage="1" sqref="E1" xr:uid="{4D935161-CDD3-4592-B877-3FB59C99E142}"/>
    <dataValidation type="list" allowBlank="1" showInputMessage="1" showErrorMessage="1" sqref="E3:E1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A3" sqref="A3:X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45939.901620486111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45939.901620486111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45939.901620486111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45939.901620486111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45939.901620486111</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45939.901620486111</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45939.901620486111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45939.901620486111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45939.901620486111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45939.901620486111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45939.901620486111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45939.901620486111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45939.901620486111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45939.901620486111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45939.901620486111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45939.901620486111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45939.901620486111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45939.901620486111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45939.901620486111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45939.901620486111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45939.901620486111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45939.901620486111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45939.901620486111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45939.901620486111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45939.901620486111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45939.901620486111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45939.901620486111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45939.901620486111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45939.901620486111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45939.901620486111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45939.901620486111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45939.901620486111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45939.901620486111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45939.901620486111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45939.901620486111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45939.901620486111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45939.901620486111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45939.901620486111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45939.901620486111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45939.901620486111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45939.901620486111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45939.901620486111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45939.901620486111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45939.901620486111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45939.901620486111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45939.901620486111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45939.901620486111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45939.901620486111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45939.901620486111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45939.901620486111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45939.901620486111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45939.901620486111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45939.901620486111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45939.901620486111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45939.901620486111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45939.901620486111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45939.901620486111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45939.901620486111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45939.901620486111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45939.901620486111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45939.901620486111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45939.901620486111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45939.901620486111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45939.901620486111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45939.901620486111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45939.901620486111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45939.901620486111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45939.901620486111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45939.901620486111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45939.901620486111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45939.901620486111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45939.901620486111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45939.901620486111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45939.901620486111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45939.901620486111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45939.901620486111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45939.901620486111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45939.901620486111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45939.901620486111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45939.901620486111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45939.901620486111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45939.901620486111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45939.901620486111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45939.901620486111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45939.901620486111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45939.901620486111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45939.901620486111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45939.901620486111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45939.901620486111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45939.901620486111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45939.901620486111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45939.901620486111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45939.901620486111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45939.901620486111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45939.901620486111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45939.901620486111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45939.901620486111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45939.901620486111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45939.901620486111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45939.901620486111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45939.901620486111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45939.901620486111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45939.901620486111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45939.901620486111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45939.901620486111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45939.901620486111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45939.901620486111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45939.901620486111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45939.901620486111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45939.901620486111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45939.901620486111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45939.901620486111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45939.901620486111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45939.901620486111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45939.901620486111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45939.901620486111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45939.901620486111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45939.901620486111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45939.901620486111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45939.901620486111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45939.901620486111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45939.901620486111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45939.901620486111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45939.901620486111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45939.901620486111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45939.901620486111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45939.901620486111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45939.901620486111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45939.901620486111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45939.901620486111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45939.901620486111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45939.901620486111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45939.901620486111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45939.901620486111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45939.901620486111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45939.901620486111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45939.901620486111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45939.901620486111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45939.901620486111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45939.901620486111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45939.901620486111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45939.901620486111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45939.901620486111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45939.901620486111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45939.901620486111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45939.901620486111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45939.901620486111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45939.901620486111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45939.901620486111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45939.901620486111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45939.901620486111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45939.901620486111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45939.901620486111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45939.901620486111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45939.901620486111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45939.901620486111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45939.901620486111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45939.901620486111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45939.901620486111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45939.901620486111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45939.901620486111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45939.901620486111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45939.901620486111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45939.901620486111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45939.901620486111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45939.901620486111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45939.901620486111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45939.901620486111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45939.901620486111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45939.901620486111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45939.901620486111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45939.901620486111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45939.901620486111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45939.901620486111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45939.901620486111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45939.901620486111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45939.901620486111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45939.901620486111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45939.901620486111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45939.901620486111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45939.901620486111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45939.901620486111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45939.901620486111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45939.901620486111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45939.901620486111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45939.901620486111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45939.901620486111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45939.901620486111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45939.901620486111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45939.901620486111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45939.901620486111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45939.901620486111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45939.901620486111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45939.901620486111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45939.901620486111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45939.901620486111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45939.901620486111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45939.901620486111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45939.901620486111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45939.901620486111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45939.901620486111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45939.901620486111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45939.901620486111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45939.901620486111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45939.901620486111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45939.901620486111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45939.901620486111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45939.901620486111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45939.901620486111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45939.901620486111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45939.901620486111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45939.901620486111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45939.901620486111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45939.901620486111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45939.901620486111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45939.901620486111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45939.901620486111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45939.901620486111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45939.901620486111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45939.901620486111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45939.901620486111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45939.901620486111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45939.901620486111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45939.901620486111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45939.901620486111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45939.901620486111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45939.901620486111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45939.901620486111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45939.901620486111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45939.901620486111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45939.901620486111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45939.901620486111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45939.901620486111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45939.901620486111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45939.901620486111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45939.901620486111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45939.901620486111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45939.901620486111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45939.901620486111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45939.901620486111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45939.901620486111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45939.901620486111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45939.901620486111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45939.901620486111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45939.901620486111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45939.901620486111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45939.901620486111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45939.901620486111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45939.901620486111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45939.901620486111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45939.901620486111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45939.901620486111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45939.901620486111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45939.901620486111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45939.901620486111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45939.901620486111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45939.901620486111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45939.901620486111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45939.901620486111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45939.901620486111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45939.901620486111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45939.901620486111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45939.901620486111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45939.901620486111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45939.901620486111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45939.901620486111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45939.901620486111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45939.901620486111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45939.901620486111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45939.901620486111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45939.901620486111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45939.901620486111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45939.901620486111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45939.901620486111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45939.901620486111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45939.901620486111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45939.901620486111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45939.901620486111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45939.901620486111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45939.901620486111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45939.901620486111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45939.901620486111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45939.901620486111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45939.901620486111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45939.901620486111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45939.901620486111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45939.901620486111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45939.901620486111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45939.901620486111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45939.901620486111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45939.901620486111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45939.901620486111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45939.901620486111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45939.901620486111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45939.901620486111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45939.901620486111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45939.901620486111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45939.901620486111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45939.901620486111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45939.901620486111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45939.901620486111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45939.901620486111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45939.901620486111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45939.901620486111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45939.901620486111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45939.901620486111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45939.901620486111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45939.901620486111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45939.901620486111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45939.901620486111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45939.901620486111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45939.901620486111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45939.901620486111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45939.901620486111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45939.901620486111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45939.901620486111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45939.901620486111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45939.901620486111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45939.901620486111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45939.901620486111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45939.901620486111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45939.901620486111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45939.901620486111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45939.901620486111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45939.901620486111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45939.901620486111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45939.901620486111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45939.901620486111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45939.901620486111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45939.901620486111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45939.901620486111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45939.901620486111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45939.901620486111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45939.901620486111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45939.901620486111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45939.901620486111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45939.901620486111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45939.901620486111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45939.901620486111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45939.901620486111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45939.901620486111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45939.901620486111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45939.901620486111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45939.901620486111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45939.901620486111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45939.901620486111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45939.901620486111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45939.901620486111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45939.901620486111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45939.901620486111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45939.901620486111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45939.901620486111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45939.901620486111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45939.901620486111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45939.901620486111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45939.901620486111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45939.901620486111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45939.901620486111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45939.901620486111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45939.901620486111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45939.901620486111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45939.901620486111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45939.901620486111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45939.901620486111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45939.901620486111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45939.901620486111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45939.901620486111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45939.901620486111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45939.901620486111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45939.901620486111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45939.901620486111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45939.901620486111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45939.901620486111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45939.901620486111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45939.901620486111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45939.901620486111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45939.901620486111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45939.901620486111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45939.901620486111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45939.901620486111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45939.901620486111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45939.901620486111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45939.901620486111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45939.901620486111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45939.901620486111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45939.901620486111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45939.901620486111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45939.901620486111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45939.901620486111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45939.901620486111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45939.901620486111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45939.901620486111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45939.901620486111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45939.901620486111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45939.901620486111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45939.901620486111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45939.901620486111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45939.901620486111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45939.901620486111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45939.901620486111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45939.901620486111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45939.901620486111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45939.901620486111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45939.901620486111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45939.901620486111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45939.901620486111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45939.901620486111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45939.901620486111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45939.901620486111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45939.901620486111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45939.901620486111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45939.901620486111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45939.901620486111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45939.901620486111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45939.901620486111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45939.901620486111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45939.901620486111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45939.901620486111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45939.901620486111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45939.901620486111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45939.901620486111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45939.901620486111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45939.901620486111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45939.901620486111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45939.901620486111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45939.901620486111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45939.901620486111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45939.901620486111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45939.901620486111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45939.901620486111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45939.901620486111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45939.901620486111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45939.901620486111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45939.901620486111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45939.901620486111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45939.901620486111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45939.901620486111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45939.901620486111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45939.901620486111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45939.901620486111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45939.901620486111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45939.901620486111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45939.901620486111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45939.901620486111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45939.901620486111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45939.901620486111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45939.901620486111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45939.901620486111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45939.901620486111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45939.901620486111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45939.901620486111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45939.901620486111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45939.901620486111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45939.901620486111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45939.901620486111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45939.901620486111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45939.901620486111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45939.901620486111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45939.901620486111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45939.901620486111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45939.901620486111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45939.901620486111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45939.901620486111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45939.901620486111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45939.901620486111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45939.901620486111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45939.901620486111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45939.901620486111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45939.901620486111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45939.901620486111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45939.901620486111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45939.901620486111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45939.901620486111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45939.901620486111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45939.901620486111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45939.901620486111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45939.901620486111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45939.901620486111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45939.901620486111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45939.901620486111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45939.901620486111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45939.901620486111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45939.901620486111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45939.901620486111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45939.901620486111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45939.901620486111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45939.901620486111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45939.901620486111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45939.901620486111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45939.901620486111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45939.901620486111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45939.901620486111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45939.901620486111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45939.901620486111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45939.901620486111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45939.901620486111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45939.901620486111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45939.901620486111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45939.901620486111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45939.901620486111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45939.901620486111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45939.901620486111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45939.901620486111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45939.901620486111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45939.901620486111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45939.901620486111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45939.901620486111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45939.901620486111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45939.901620486111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45939.901620486111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45939.901620486111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45939.901620486111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45939.901620486111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45939.901620486111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45939.901620486111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45939.901620486111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45939.901620486111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45939.901620486111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45939.901620486111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45939.901620486111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45939.901620486111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45939.901620486111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45939.901620486111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45939.901620486111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45939.901620486111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45939.901620486111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45939.901620486111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45939.901620486111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45939.901620486111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45939.901620486111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45939.901620486111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45939.901620486111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45939.901620486111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45939.901620486111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45939.901620486111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45939.901620486111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45939.901620486111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45939.901620486111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45939.901620486111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45939.901620486111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45939.901620486111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45939.901620486111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45939.901620486111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45939.901620486111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45939.901620486111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45939.901620486111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45939.901620486111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45939.901620486111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45939.901620486111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45939.901620486111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45939.901620486111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45939.901620486111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45939.901620486111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45939.901620486111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45939.901620486111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45939.901620486111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45939.901620486111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45939.901620486111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45939.901620486111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45939.901620486111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45939.901620486111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45939.901620486111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45939.901620486111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45939.901620486111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45939.901620486111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45939.901620486111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45939.901620486111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45939.901620486111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45939.901620486111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45939.901620486111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45939.901620486111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45939.901620486111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45939.901620486111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45939.901620486111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45939.901620486111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45939.901620486111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45939.901620486111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45939.901620486111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45939.901620486111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45939.901620486111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45939.901620486111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45939.901620486111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45939.901620486111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45939.901620486111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45939.901620486111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45939.901620486111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45939.901620486111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45939.901620486111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45939.901620486111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45939.901620486111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45939.901620486111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45939.901620486111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45939.901620486111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45939.901620486111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45939.901620486111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45939.901620486111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45939.901620486111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45939.901620486111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45939.901620486111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45939.901620486111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45939.901620486111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45939.901620486111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45939.901620486111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45939.901620486111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45939.901620486111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45939.901620486111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45939.901620486111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45939.901620486111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45939.901620486111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45939.901620486111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45939.901620486111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45939.901620486111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45939.901620486111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45939.901620486111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45939.901620486111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45939.901620486111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45939.901620486111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45939.901620486111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45939.901620486111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45939.901620486111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45939.901620486111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45939.901620486111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45939.901620486111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45939.901620486111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45939.901620486111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45939.901620486111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45939.901620486111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45939.901620486111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45939.901620486111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45939.901620486111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45939.901620486111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45939.901620486111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45939.901620486111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45939.901620486111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45939.901620486111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45939.901620486111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45939.901620486111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45939.901620486111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45939.901620486111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45939.901620486111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45939.901620486111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45939.901620486111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45939.901620486111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45939.901620486111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45939.901620486111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45939.901620486111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45939.901620486111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45939.901620486111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45939.901620486111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45939.901620486111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45939.901620486111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45939.901620486111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45939.901620486111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45939.901620486111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45939.901620486111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45939.901620486111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45939.901620486111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45939.901620486111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45939.901620486111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45939.901620486111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45939.901620486111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45939.901620486111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45939.901620486111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45939.901620486111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45939.901620486111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45939.901620486111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45939.901620486111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45939.901620486111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45939.901620486111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45939.901620486111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45939.901620486111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45939.901620486111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45939.901620486111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45939.901620486111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45939.901620486111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45939.901620486111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45939.901620486111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45939.901620486111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45939.901620486111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45939.901620486111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45939.901620486111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45939.901620486111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45939.901620486111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45939.901620486111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45939.901620486111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45939.901620486111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45939.901620486111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45939.901620486111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45939.901620486111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45939.901620486111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45939.901620486111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45939.901620486111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45939.901620486111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45939.901620486111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45939.901620486111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45939.901620486111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45939.901620486111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45939.901620486111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45939.901620486111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45939.901620486111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45939.901620486111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45939.901620486111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45939.901620486111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45939.901620486111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45939.901620486111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45939.901620486111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45939.901620486111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45939.901620486111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45939.901620486111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45939.901620486111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45939.901620486111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45939.901620486111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45939.901620486111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45939.901620486111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45939.901620486111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45939.901620486111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45939.901620486111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45939.901620486111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45939.901620486111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45939.901620486111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45939.901620486111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45939.901620486111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45939.901620486111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45939.901620486111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45939.901620486111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45939.901620486111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45939.901620486111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45939.901620486111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45939.901620486111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45939.901620486111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45939.901620486111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45939.901620486111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45939.901620486111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45939.901620486111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45939.901620486111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45939.901620486111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45939.901620486111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45939.901620486111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45939.901620486111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45939.901620486111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45939.901620486111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45939.901620486111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45939.901620486111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45939.901620486111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45939.901620486111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45939.901620486111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45939.901620486111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45939.901620486111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45939.901620486111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45939.901620486111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45939.901620486111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45939.901620486111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45939.901620486111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45939.901620486111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45939.901620486111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45939.901620486111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45939.901620486111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45939.901620486111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45939.901620486111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45939.901620486111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45939.901620486111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45939.901620486111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45939.901620486111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45939.901620486111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45939.901620486111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45939.901620486111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45939.901620486111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45939.901620486111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45939.901620486111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45939.901620486111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45939.901620486111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45939.901620486111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45939.901620486111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45939.901620486111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45939.901620486111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45939.901620486111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45939.901620486111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45939.901620486111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45939.901620486111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45939.901620486111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45939.901620486111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45939.901620486111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45939.901620486111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45939.901620486111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45939.901620486111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45939.901620486111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45939.901620486111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45939.901620486111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45939.901620486111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45939.901620486111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45939.901620486111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45939.901620486111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45939.901620486111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45939.901620486111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45939.901620486111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45939.901620486111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45939.901620486111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45939.901620486111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45939.901620486111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45939.901620486111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45939.901620486111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45939.901620486111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45939.901620486111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45939.901620486111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45939.901620486111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45939.901620486111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45939.901620486111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45939.901620486111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45939.901620486111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45939.901620486111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45939.901620486111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45939.901620486111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45939.901620486111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45939.901620486111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45939.901620486111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45939.901620486111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45939.901620486111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45939.901620486111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45939.901620486111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45939.901620486111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45939.901620486111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45939.901620486111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45939.901620486111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45939.901620486111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45939.901620486111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45939.901620486111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45939.901620486111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45939.901620486111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45939.901620486111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45939.901620486111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45939.901620486111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45939.901620486111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45939.901620486111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45939.901620486111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45939.901620486111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45939.901620486111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45939.901620486111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45939.901620486111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45939.901620486111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45939.901620486111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45939.901620486111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45939.901620486111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45939.901620486111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45939.901620486111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45939.901620486111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45939.901620486111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45939.901620486111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45939.901620486111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45939.901620486111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45939.901620486111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45939.901620486111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45939.901620486111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45939.901620486111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45939.901620486111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45939.901620486111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45939.901620486111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45939.901620486111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45939.901620486111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45939.901620486111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45939.901620486111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45939.901620486111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45939.901620486111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45939.901620486111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45939.901620486111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45939.901620486111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45939.901620486111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45939.901620486111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45939.901620486111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45939.901620486111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45939.901620486111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45939.901620486111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45939.901620486111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45939.901620486111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45939.901620486111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45939.901620486111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45939.901620486111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45939.901620486111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45939.901620486111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45939.901620486111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45939.901620486111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45939.901620486111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45939.901620486111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45939.901620486111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45939.901620486111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45939.901620486111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45939.901620486111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45939.901620486111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45939.901620486111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45939.901620486111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45939.901620486111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45939.901620486111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45939.901620486111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45939.901620486111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45939.901620486111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45939.901620486111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45939.901620486111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45939.901620486111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45939.901620486111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45939.901620486111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45939.901620486111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45939.901620486111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45939.901620486111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45939.901620486111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45939.901620486111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45939.901620486111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45939.901620486111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45939.901620486111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45939.901620486111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45939.901620486111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45939.901620486111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45939.901620486111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45939.901620486111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45939.901620486111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45939.901620486111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45939.901620486111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45939.901620486111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45939.901620486111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45939.901620486111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45939.901620486111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45939.901620486111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45939.901620486111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45939.901620486111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45939.901620486111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45939.901620486111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45939.901620486111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45939.901620486111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45939.901620486111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45939.901620486111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45939.901620486111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45939.901620486111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45939.901620486111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45939.901620486111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45939.901620486111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45939.901620486111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45939.901620486111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45939.901620486111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45939.901620486111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45939.901620486111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45939.901620486111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45939.901620486111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45939.901620486111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45939.901620486111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45939.901620486111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45939.901620486111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45939.901620486111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45939.901620486111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45939.901620486111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45939.901620486111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45939.901620486111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45939.901620486111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45939.901620486111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45939.901620486111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45939.901620486111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45939.901620486111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45939.901620486111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45939.901620486111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45939.901620486111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45939.901620486111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45939.901620486111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45939.901620486111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45939.901620486111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45939.901620486111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45939.901620486111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45939.901620486111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45939.901620486111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45939.901620486111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45939.901620486111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45939.901620486111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45939.901620486111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45939.901620486111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45939.901620486111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45939.901620486111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45939.901620486111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45939.901620486111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45939.901620486111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45939.901620486111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45939.901620486111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45939.901620486111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45939.901620486111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45939.901620486111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45939.901620486111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45939.901620486111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45939.901620486111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45939.901620486111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45939.901620486111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45939.901620486111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45939.901620486111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45939.901620486111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45939.901620486111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45939.901620486111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45939.901620486111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45939.901620486111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45939.901620486111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45939.901620486111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45939.901620486111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45939.901620486111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45939.901620486111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45939.901620486111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45939.901620486111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45939.901620486111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45939.901620486111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45939.901620486111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45939.901620486111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45939.901620486111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45939.901620486111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45939.901620486111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45939.901620486111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45939.901620486111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45939.901620486111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45939.901620486111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45939.901620486111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45939.901620486111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45939.901620486111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45939.901620486111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45939.901620486111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45939.901620486111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45939.901620486111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45939.901620486111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45939.901620486111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45939.901620486111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45939.901620486111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45939.901620486111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45939.901620486111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45939.901620486111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45939.901620486111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45939.901620486111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45939.901620486111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45939.901620486111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45939.901620486111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45939.901620486111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45939.901620486111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45939.901620486111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45939.901620486111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45939.901620486111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45939.901620486111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45939.901620486111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45939.901620486111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45939.901620486111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45939.901620486111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45939.901620486111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45939.901620486111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45939.901620486111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45939.901620486111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45939.901620486111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45939.901620486111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45939.901620486111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45939.901620486111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45939.901620486111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45939.901620486111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45939.901620486111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45939.901620486111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45939.901620486111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45939.901620486111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45939.901620486111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45939.901620486111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45939.901620486111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45939.901620486111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45939.901620486111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45939.901620486111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45939.901620486111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45939.901620486111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45939.901620486111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45939.901620486111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45939.901620486111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45939.901620486111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45939.901620486111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45939.901620486111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45939.901620486111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45939.901620486111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45939.901620486111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45939.901620486111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45939.901620486111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45939.901620486111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45939.901620486111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45939.901620486111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45939.901620486111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45939.901620486111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45939.901620486111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45939.901620486111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45939.901620486111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45939.901620486111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45939.901620486111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45939.901620486111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45939.901620486111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45939.901620486111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45939.901620486111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45939.901620486111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45939.901620486111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45939.901620486111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45939.901620486111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45939.901620486111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45939.901620486111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45939.901620486111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45939.901620486111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45939.901620486111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45939.901620486111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45939.901620486111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45939.901620486111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45939.901620486111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45939.901620486111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45939.901620486111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45939.901620486111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45939.901620486111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45939.901620486111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45939.901620486111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45939.901620486111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45939.901620486111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45939.901620486111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45939.901620486111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45939.901620486111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45939.901620486111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45939.901620486111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45939.901620486111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45939.901620486111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45939.901620486111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45939.901620486111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45939.901620486111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45939.901620486111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45939.901620486111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45939.901620486111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45939.901620486111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45939.901620486111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45939.901620486111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45939.901620486111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45939.901620486111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45939.901620486111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45939.901620486111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45939.901620486111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45939.901620486111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45939.901620486111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45939.901620486111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45939.901620486111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45939.901620486111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45939.901620486111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45939.901620486111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45939.901620486111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45939.901620486111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45939.901620486111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45939.901620486111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45939.901620486111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45939.901620486111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45939.901620486111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45939.901620486111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45939.901620486111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45939.901620486111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45939.901620486111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45939.901620486111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45939.901620486111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45939.901620486111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45939.901620486111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45939.901620486111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45939.901620486111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45939.901620486111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45939.901620486111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45939.901620486111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45939.901620486111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45939.901620486111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45939.901620486111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45939.901620486111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45939.901620486111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45939.901620486111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45939.901620486111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45939.901620486111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45939.901620486111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45939.901620486111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45939.901620486111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45939.901620486111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45939.901620486111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45939.901620486111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45939.901620486111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45939.901620486111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45939.901620486111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45939.901620486111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45939.901620486111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45939.901620486111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45939.901620486111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45939.901620486111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45939.901620486111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45939.901620486111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45939.901620486111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45939.901620486111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45939.901620486111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45939.901620486111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45939.901620486111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45939.901620486111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45939.901620486111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45939.901620486111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45939.901620486111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45939.901620486111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45939.901620486111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45939.901620486111</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236.42090289351472</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0.34437511573923985</v>
      </c>
      <c r="H3" s="131">
        <v>45939.542118055557</v>
      </c>
      <c r="I3" s="127" t="str">
        <f>IFERROR(VLOOKUP(D3,DB!A:F,6,0),"")</f>
        <v>Generator-SG</v>
      </c>
      <c r="J3" s="127" t="str">
        <f>IFERROR(VLOOKUP(D3,DB!A:G,7,0),"")</f>
        <v>Weak</v>
      </c>
      <c r="K3" s="133" t="s">
        <v>39061</v>
      </c>
      <c r="L3" s="129" t="str">
        <f>IFERROR(VLOOKUP(D3,DB!A:I,9,0),"")</f>
        <v>Latis</v>
      </c>
    </row>
    <row r="4" spans="1:16" ht="15" customHeight="1">
      <c r="A4" s="127"/>
      <c r="B4" s="127" t="str">
        <f>IFERROR(VLOOKUP(D4,DB!A:K,11,0),"")</f>
        <v/>
      </c>
      <c r="C4" s="128"/>
      <c r="D4" s="129"/>
      <c r="E4" s="130"/>
      <c r="F4" s="131"/>
      <c r="G4" s="132">
        <f ca="1">IFERROR(NOW()-F4,"")</f>
        <v>45939.901620486111</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45939.901620486111</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45939.901620486111</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45939.901620486111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45939.901620486111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45939.901620486111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45939.901620486111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45939.901620486111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45939.901620486111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45939.901620486111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45939.901620486111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45939.901620486111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45939.901620486111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45939.901620486111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45939.901620486111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45939.901620486111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45939.901620486111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45939.901620486111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45939.901620486111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45939.901620486111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45939.901620486111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45939.901620486111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45939.901620486111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45939.901620486111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45939.901620486111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45939.901620486111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45939.901620486111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45939.901620486111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45939.901620486111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45939.901620486111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45939.901620486111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45939.901620486111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45939.901620486111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45939.901620486111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45939.901620486111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45939.901620486111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45939.901620486111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45939.901620486111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45939.901620486111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45939.901620486111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45939.901620486111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45939.901620486111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45939.901620486111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45939.901620486111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45939.901620486111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45939.901620486111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45939.901620486111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45939.901620486111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45939.901620486111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45939.901620486111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45939.901620486111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45939.901620486111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45939.901620486111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45939.901620486111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45939.901620486111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45939.901620486111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45939.901620486111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45939.901620486111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45939.901620486111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45939.901620486111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45939.901620486111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45939.901620486111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45939.901620486111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45939.901620486111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45939.901620486111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45939.901620486111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45939.901620486111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45939.901620486111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45939.901620486111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45939.901620486111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45939.901620486111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45939.901620486111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45939.901620486111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45939.901620486111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45939.901620486111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45939.901620486111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45939.901620486111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45939.901620486111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45939.901620486111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45939.901620486111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45939.901620486111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45939.901620486111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45939.901620486111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45939.901620486111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45939.901620486111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45939.901620486111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45939.901620486111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45939.901620486111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45939.901620486111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45939.901620486111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45939.901620486111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45939.901620486111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45939.901620486111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45939.901620486111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45939.901620486111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45939.901620486111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45939.901620486111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45939.901620486111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45939.901620486111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45939.901620486111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45939.901620486111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45939.901620486111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45939.901620486111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45939.901620486111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45939.901620486111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45939.901620486111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45939.901620486111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45939.901620486111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45939.901620486111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45939.901620486111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45939.901620486111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45939.901620486111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45939.901620486111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45939.901620486111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45939.901620486111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45939.901620486111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45939.901620486111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45939.901620486111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45939.901620486111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45939.901620486111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45939.901620486111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45939.901620486111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45939.901620486111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45939.901620486111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45939.901620486111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45939.901620486111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45939.901620486111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45939.901620486111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45939.901620486111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45939.901620486111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45939.901620486111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45939.901620486111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45939.901620486111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45939.901620486111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45939.901620486111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45939.901620486111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45939.901620486111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45939.901620486111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45939.901620486111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45939.901620486111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45939.901620486111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45939.901620486111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45939.901620486111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45939.901620486111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45939.901620486111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45939.901620486111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45939.901620486111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45939.901620486111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45939.901620486111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45939.901620486111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45939.901620486111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45939.901620486111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45939.901620486111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45939.901620486111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45939.901620486111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45939.901620486111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45939.901620486111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45939.901620486111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45939.901620486111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45939.901620486111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45939.901620486111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45939.901620486111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45939.901620486111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45939.901620486111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45939.901620486111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45939.901620486111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45939.901620486111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45939.901620486111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45939.901620486111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45939.901620486111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45939.901620486111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45939.901620486111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45939.901620486111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45939.901620486111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45939.901620486111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45939.901620486111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45939.901620486111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45939.901620486111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45939.901620486111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45939.901620486111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45939.901620486111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45939.901620486111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45939.901620486111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45939.901620486111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45939.901620486111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45939.901620486111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45939.901620486111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45939.901620486111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45939.901620486111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45939.901620486111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45939.901620486111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45939.901620486111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45939.901620486111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45939.901620486111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45939.901620486111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45939.901620486111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45939.901620486111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45939.901620486111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45939.901620486111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45939.901620486111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45939.901620486111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45939.901620486111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45939.901620486111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45939.901620486111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45939.901620486111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45939.901620486111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45939.901620486111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45939.901620486111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45939.901620486111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45939.901620486111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45939.901620486111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45939.901620486111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45939.901620486111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45939.901620486111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45939.901620486111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45939.901620486111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45939.901620486111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45939.901620486111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45939.901620486111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45939.901620486111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45939.901620486111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45939.901620486111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45939.901620486111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45939.901620486111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45939.901620486111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45939.901620486111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45939.901620486111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45939.901620486111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45939.901620486111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45939.901620486111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45939.901620486111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45939.901620486111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45939.901620486111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45939.901620486111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45939.901620486111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45939.901620486111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45939.901620486111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45939.901620486111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45939.901620486111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45939.901620486111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45939.901620486111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45939.901620486111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45939.901620486111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45939.901620486111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45939.901620486111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45939.901620486111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45939.901620486111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45939.901620486111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45939.901620486111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45939.901620486111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45939.901620486111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45939.901620486111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45939.901620486111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45939.901620486111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45939.901620486111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45939.901620486111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45939.901620486111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45939.901620486111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45939.901620486111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45939.901620486111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45939.901620486111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45939.901620486111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45939.901620486111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45939.901620486111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45939.901620486111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45939.901620486111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45939.901620486111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45939.901620486111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45939.901620486111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45939.901620486111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45939.901620486111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45939.901620486111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45939.901620486111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45939.901620486111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45939.901620486111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45939.901620486111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45939.901620486111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45939.901620486111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45939.901620486111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45939.901620486111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45939.901620486111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45939.901620486111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45939.901620486111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45939.901620486111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45939.901620486111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45939.901620486111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45939.901620486111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45939.901620486111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45939.901620486111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45939.901620486111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45939.901620486111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45939.901620486111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45939.901620486111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45939.901620486111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45939.901620486111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45939.901620486111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45939.901620486111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45939.901620486111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45939.901620486111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45939.901620486111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45939.901620486111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45939.901620486111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45939.901620486111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45939.901620486111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45939.901620486111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45939.901620486111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45939.901620486111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45939.901620486111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45939.901620486111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45939.901620486111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45939.901620486111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45939.901620486111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45939.901620486111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45939.901620486111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45939.901620486111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45939.901620486111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45939.901620486111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45939.901620486111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45939.901620486111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45939.901620486111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45939.901620486111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45939.901620486111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45939.901620486111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45939.901620486111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45939.901620486111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45939.901620486111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45939.901620486111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45939.901620486111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45939.901620486111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45939.901620486111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45939.901620486111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45939.901620486111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45939.901620486111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45939.901620486111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45939.901620486111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45939.901620486111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45939.901620486111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45939.901620486111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45939.901620486111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45939.901620486111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45939.901620486111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45939.901620486111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45939.901620486111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45939.901620486111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45939.901620486111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45939.901620486111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45939.901620486111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45939.901620486111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45939.901620486111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45939.901620486111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45939.901620486111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45939.901620486111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45939.901620486111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45939.901620486111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45939.901620486111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45939.901620486111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45939.901620486111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45939.901620486111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45939.901620486111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45939.901620486111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45939.901620486111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45939.901620486111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45939.901620486111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45939.901620486111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45939.901620486111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45939.901620486111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45939.901620486111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45939.901620486111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45939.901620486111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45939.901620486111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45939.901620486111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45939.901620486111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45939.901620486111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45939.901620486111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45939.901620486111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45939.901620486111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45939.901620486111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45939.901620486111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45939.901620486111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45939.901620486111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45939.901620486111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45939.901620486111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45939.901620486111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45939.901620486111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45939.901620486111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45939.901620486111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45939.901620486111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45939.901620486111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45939.901620486111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45939.901620486111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45939.901620486111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45939.901620486111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45939.901620486111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45939.901620486111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45939.901620486111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45939.901620486111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45939.901620486111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45939.901620486111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45939.901620486111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45939.901620486111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45939.901620486111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45939.901620486111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45939.901620486111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45939.901620486111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45939.901620486111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45939.901620486111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45939.901620486111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45939.901620486111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45939.901620486111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45939.901620486111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45939.901620486111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45939.901620486111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45939.901620486111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45939.901620486111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45939.901620486111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45939.901620486111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45939.901620486111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45939.901620486111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45939.901620486111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45939.901620486111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45939.901620486111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45939.901620486111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45939.901620486111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45939.901620486111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45939.901620486111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45939.901620486111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45939.901620486111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45939.901620486111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45939.901620486111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45939.901620486111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45939.901620486111</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45939.901620486111</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45939.901620486111</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45939.901620486111</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45939.901620486111</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45939.901620486111</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45939.901620486111</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45939.901620486111</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45939.901620486111</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45939.901620486111</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45939.901620486111</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45939.901620486111</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45939.901620486111</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3">
        <f ca="1">IFERROR(NOW()-F2,"")</f>
        <v>48.069560300922603</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39045</v>
      </c>
      <c r="F3" s="38">
        <v>45926.188877314817</v>
      </c>
      <c r="G3" s="163">
        <f t="shared" ref="G3" ca="1" si="0">IFERROR(NOW()-F3,"")</f>
        <v>13.712743171294278</v>
      </c>
      <c r="H3" s="38">
        <v>45926.158159722225</v>
      </c>
      <c r="I3" s="37" t="str">
        <f>IFERROR(VLOOKUP(D3,DB!A:F,6,0),"")</f>
        <v>SCECO</v>
      </c>
      <c r="J3" s="37" t="str">
        <f>IFERROR(VLOOKUP(D3,DB!A:G,7,0),"")</f>
        <v>Good</v>
      </c>
      <c r="K3" s="37" t="s">
        <v>39065</v>
      </c>
      <c r="L3" s="37" t="str">
        <f>IFERROR(VLOOKUP(D3,DB!A:I,9,0),"")</f>
        <v>Latis</v>
      </c>
      <c r="M3" s="125"/>
    </row>
    <row r="4" spans="1:13" ht="15">
      <c r="A4" s="126" t="s">
        <v>39066</v>
      </c>
      <c r="B4" s="37" t="str">
        <f>IFERROR(VLOOKUP(D4,DB!A:K,11,0),"")</f>
        <v>R5</v>
      </c>
      <c r="C4" s="37">
        <v>1</v>
      </c>
      <c r="D4" s="37" t="s">
        <v>35903</v>
      </c>
      <c r="E4" s="37" t="s">
        <v>38964</v>
      </c>
      <c r="F4" s="38">
        <v>45939.885000000002</v>
      </c>
      <c r="G4" s="39">
        <f t="shared" ref="G4:G19" ca="1" si="1">IFERROR(NOW()-F4,"")</f>
        <v>1.662048610887723E-2</v>
      </c>
      <c r="H4" s="38">
        <v>45939.879293981481</v>
      </c>
      <c r="I4" s="37" t="str">
        <f>IFERROR(VLOOKUP(D4,DB!A:F,6,0),"")</f>
        <v>Generator-SG</v>
      </c>
      <c r="J4" s="37" t="str">
        <f>IFERROR(VLOOKUP(D4,DB!A:G,7,0),"")</f>
        <v>Dead</v>
      </c>
      <c r="K4" s="37" t="s">
        <v>39067</v>
      </c>
      <c r="L4" s="37" t="str">
        <f>IFERROR(VLOOKUP(D4,DB!A:I,9,0),"")</f>
        <v>Latis</v>
      </c>
    </row>
    <row r="5" spans="1:13" ht="15">
      <c r="A5" s="37"/>
      <c r="B5" s="37" t="str">
        <f>IFERROR(VLOOKUP(D5,DB!A:K,11,0),"")</f>
        <v/>
      </c>
      <c r="C5" s="37"/>
      <c r="D5" s="37"/>
      <c r="E5" s="37"/>
      <c r="F5" s="38"/>
      <c r="G5" s="39">
        <f t="shared" ca="1" si="1"/>
        <v>45939.901620486111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45939.901620486111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45939.901620486111</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45939.901620486111</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45939.901620486111</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45939.901620486111</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45939.901620486111</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45939.901620486111</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45939.901620486111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45939.901620486111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45939.901620486111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45939.901620486111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45939.901620486111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45939.901620486111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45939.901620486111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45939.901620486111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45939.901620486111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45939.901620486111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45939.901620486111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45939.901620486111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45939.901620486111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45939.901620486111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45939.901620486111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45939.901620486111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45939.901620486111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45939.901620486111</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45939.901620486111</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45939.901620486111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45939.901620486111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45939.901620486111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45939.901620486111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45939.901620486111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45939.901620486111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45939.901620486111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45939.901620486111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45939.901620486111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45939.901620486111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45939.901620486111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45939.901620486111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45939.901620486111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45939.901620486111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45939.901620486111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45939.901620486111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45939.901620486111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45939.901620486111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45939.901620486111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45939.901620486111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45939.901620486111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45939.901620486111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45939.901620486111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45939.901620486111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45939.901620486111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45939.901620486111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45939.901620486111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45939.901620486111</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45939.901620486111</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45939.901620486111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45939.901620486111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45939.901620486111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45939.901620486111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45939.901620486111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45939.901620486111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45939.901620486111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45939.901620486111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45939.901620486111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45939.901620486111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45939.901620486111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45939.901620486111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45939.901620486111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45939.901620486111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45939.901620486111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45939.901620486111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45939.901620486111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45939.901620486111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45939.901620486111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45939.901620486111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45939.901620486111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45939.901620486111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45939.901620486111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45939.901620486111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45939.901620486111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45939.901620486111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45939.901620486111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45939.901620486111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45939.901620486111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45939.901620486111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45939.901620486111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45939.901620486111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45939.901620486111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45939.901620486111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45939.901620486111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45939.901620486111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45939.901620486111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45939.901620486111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45939.901620486111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45939.901620486111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45939.901620486111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45939.901620486111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45939.901620486111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45939.901620486111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45939.901620486111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45939.901620486111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45939.901620486111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45939.901620486111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45939.901620486111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45939.901620486111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45939.901620486111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45939.901620486111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45939.901620486111</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45939.901620486111</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0"/>
  <sheetViews>
    <sheetView tabSelected="1" workbookViewId="0">
      <selection activeCell="J11" sqref="J10:J11"/>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39068</v>
      </c>
      <c r="B2" s="149" t="s">
        <v>5398</v>
      </c>
      <c r="C2" s="148">
        <v>1</v>
      </c>
      <c r="D2" s="149" t="s">
        <v>34463</v>
      </c>
      <c r="E2" s="148" t="s">
        <v>39069</v>
      </c>
      <c r="F2" s="150">
        <v>45926.772847222222</v>
      </c>
      <c r="G2" s="151">
        <f ca="1">IFERROR(NOW()-F2,"-")</f>
        <v>13.128773263888434</v>
      </c>
      <c r="H2" s="152">
        <v>45927.449074074102</v>
      </c>
      <c r="I2" s="149" t="str">
        <f>IFERROR(VLOOKUP(D2,DB!A:F,6,0),"")</f>
        <v>SCECO</v>
      </c>
      <c r="J2" s="149" t="str">
        <f>IFERROR(VLOOKUP(D2,DB!A:G,7,0),"")</f>
        <v>Weak</v>
      </c>
      <c r="K2" s="164" t="s">
        <v>39070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39071</v>
      </c>
      <c r="B3" s="149" t="str">
        <f>IFERROR(VLOOKUP(D3,DB!A:K,11,0),"")</f>
        <v>R6</v>
      </c>
      <c r="C3" s="148">
        <v>1</v>
      </c>
      <c r="D3" s="149" t="s">
        <v>34282</v>
      </c>
      <c r="E3" s="148" t="s">
        <v>38964</v>
      </c>
      <c r="F3" s="152">
        <v>45939.529062499998</v>
      </c>
      <c r="G3" s="151">
        <f ca="1">IFERROR(NOW()-F3,"-")</f>
        <v>0.37255798611295177</v>
      </c>
      <c r="H3" s="152">
        <v>45927.987534722219</v>
      </c>
      <c r="I3" s="149" t="str">
        <f>IFERROR(VLOOKUP(D3,DB!A:F,6,0),"")</f>
        <v>SCECO</v>
      </c>
      <c r="J3" s="149" t="str">
        <f>IFERROR(VLOOKUP(D3,DB!A:G,7,0),"")</f>
        <v>Vandalized</v>
      </c>
      <c r="K3" s="148" t="s">
        <v>39072</v>
      </c>
      <c r="L3" s="149" t="str">
        <f>IFERROR(VLOOKUP(D3,DB!A:I,9,0),"")</f>
        <v>Latis</v>
      </c>
    </row>
    <row r="4" spans="1:16383" ht="31.5" customHeight="1">
      <c r="A4" s="148" t="s">
        <v>39073</v>
      </c>
      <c r="B4" s="149" t="s">
        <v>5398</v>
      </c>
      <c r="C4" s="148">
        <v>1</v>
      </c>
      <c r="D4" s="149" t="s">
        <v>32861</v>
      </c>
      <c r="E4" s="148" t="s">
        <v>39069</v>
      </c>
      <c r="F4" s="150">
        <v>45933.880972222221</v>
      </c>
      <c r="G4" s="151">
        <f ca="1">IFERROR(NOW()-F4,"-")</f>
        <v>6.0206482638895977</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39075</v>
      </c>
      <c r="B5" s="149" t="s">
        <v>5398</v>
      </c>
      <c r="C5" s="148">
        <v>1</v>
      </c>
      <c r="D5" s="149" t="s">
        <v>33408</v>
      </c>
      <c r="E5" s="148" t="s">
        <v>38964</v>
      </c>
      <c r="F5" s="150">
        <v>45939.857638888891</v>
      </c>
      <c r="G5" s="151">
        <f ca="1">IFERROR(NOW()-F5,"-")</f>
        <v>4.398159722040873E-2</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39076</v>
      </c>
      <c r="B6" s="156" t="str">
        <f>IFERROR(VLOOKUP(D6,DB!A:K,11,0),"")</f>
        <v>R6</v>
      </c>
      <c r="C6" s="156">
        <v>1</v>
      </c>
      <c r="D6" s="156" t="s">
        <v>33325</v>
      </c>
      <c r="E6" s="156" t="s">
        <v>38964</v>
      </c>
      <c r="F6" s="161">
        <v>45939.789467592593</v>
      </c>
      <c r="G6" s="151">
        <f ca="1">IFERROR(NOW()-F6,"-")</f>
        <v>0.11215289351821411</v>
      </c>
      <c r="H6" s="161">
        <v>45939.783831018518</v>
      </c>
      <c r="I6" s="156" t="str">
        <f>IFERROR(VLOOKUP(D6,DB!A:F,6,0),"")</f>
        <v>Generator-SG</v>
      </c>
      <c r="J6" s="156" t="str">
        <f>IFERROR(VLOOKUP(D6,DB!A:G,7,0),"")</f>
        <v>Vandalized</v>
      </c>
      <c r="K6" s="156" t="s">
        <v>39077</v>
      </c>
      <c r="L6" s="156" t="str">
        <f>IFERROR(VLOOKUP(D6,DB!A:I,9,0),"")</f>
        <v>Latis</v>
      </c>
    </row>
    <row r="7" spans="1:16383" ht="31.5" customHeight="1">
      <c r="A7" s="156"/>
      <c r="B7" s="156" t="str">
        <f>IFERROR(VLOOKUP(D7,DB!A:K,11,0),"")</f>
        <v/>
      </c>
      <c r="C7" s="156"/>
      <c r="D7" s="156"/>
      <c r="E7" s="156"/>
      <c r="F7" s="156"/>
      <c r="G7" s="151">
        <f ca="1">IFERROR(NOW()-F7,"-")</f>
        <v>45939.901620486111</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45939.901620486111</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45939.901620486111</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45939.901620486111</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45939.901620486111</v>
      </c>
      <c r="H11" s="156"/>
      <c r="I11" s="156" t="str">
        <f>IFERROR(VLOOKUP(D11,DB!A:F,6,0),"")</f>
        <v/>
      </c>
      <c r="J11" s="156" t="str">
        <f>IFERROR(VLOOKUP(D11,DB!A:G,7,0),"")</f>
        <v/>
      </c>
      <c r="K11" s="156"/>
      <c r="L11" s="156" t="str">
        <f>IFERROR(VLOOKUP(D11,DB!A:I,9,0),"")</f>
        <v/>
      </c>
    </row>
    <row r="12" spans="1:16383" ht="31.5" customHeight="1">
      <c r="A12" s="156"/>
      <c r="B12" s="156" t="str">
        <f>IFERROR(VLOOKUP(D12,DB!A:K,11,0),"")</f>
        <v/>
      </c>
      <c r="C12" s="156"/>
      <c r="D12" s="156"/>
      <c r="E12" s="156"/>
      <c r="F12" s="156"/>
      <c r="G12" s="151">
        <f ca="1">IFERROR(NOW()-F12,"-")</f>
        <v>45939.901620486111</v>
      </c>
      <c r="H12" s="156"/>
      <c r="I12" s="156" t="str">
        <f>IFERROR(VLOOKUP(D12,DB!A:F,6,0),"")</f>
        <v/>
      </c>
      <c r="J12" s="156" t="str">
        <f>IFERROR(VLOOKUP(D12,DB!A:G,7,0),"")</f>
        <v/>
      </c>
      <c r="K12" s="156"/>
      <c r="L12" s="156" t="str">
        <f>IFERROR(VLOOKUP(D12,DB!A:I,9,0),"")</f>
        <v/>
      </c>
    </row>
    <row r="13" spans="1:16383" ht="31.5" customHeight="1">
      <c r="A13" s="110"/>
      <c r="B13" s="157" t="str">
        <f>IFERROR(VLOOKUP(D13,DB!A:K,11,0),"")</f>
        <v/>
      </c>
      <c r="C13" s="157"/>
      <c r="D13" s="156"/>
      <c r="E13" s="156"/>
      <c r="F13" s="113"/>
      <c r="G13" s="151">
        <f ca="1">IFERROR(NOW()-F13,"-")</f>
        <v>45939.901620486111</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45939.901620486111</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45939.901620486111</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1">
        <f ca="1">IFERROR(NOW()-F16,"-")</f>
        <v>45939.901620486111</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1">
        <f ca="1">IFERROR(NOW()-F17,"-")</f>
        <v>45939.901620486111</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45939.901620486111</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45939.901620486111</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45939.901620486111</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45939.901620486111</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6"/>
      <c r="E22" s="156"/>
      <c r="F22" s="113"/>
      <c r="G22" s="159">
        <f ca="1">IFERROR(NOW()-F22,"-")</f>
        <v>45939.901620486111</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6"/>
      <c r="E23" s="156"/>
      <c r="F23" s="113"/>
      <c r="G23" s="159">
        <f ca="1">IFERROR(NOW()-F23,"-")</f>
        <v>45939.901620486111</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45939.901620486111</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45939.901620486111</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45939.901620486111</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45939.901620486111</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45939.901620486111</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45939.901620486111</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45939.901620486111</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45939.901620486111</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45939.901620486111</v>
      </c>
      <c r="H32" s="113"/>
      <c r="I32" s="157" t="str">
        <f>IFERROR(VLOOKUP(D32,DB!A:F,6,0),"")</f>
        <v/>
      </c>
      <c r="J32" s="157" t="str">
        <f>IFERROR(VLOOKUP(D32,DB!A:G,7,0),"")</f>
        <v/>
      </c>
      <c r="K32" s="160"/>
      <c r="L32" s="158" t="str">
        <f>IFERROR(VLOOKUP(D32,DB!A:I,9,0),"")</f>
        <v/>
      </c>
    </row>
    <row r="33" spans="1:12" ht="31.5" customHeight="1">
      <c r="A33" s="110"/>
      <c r="B33" s="157" t="str">
        <f>IFERROR(VLOOKUP(D33,DB!A:K,11,0),"")</f>
        <v/>
      </c>
      <c r="C33" s="157"/>
      <c r="D33" s="157"/>
      <c r="E33" s="158"/>
      <c r="F33" s="113"/>
      <c r="G33" s="159">
        <f ca="1">IFERROR(NOW()-F33,"-")</f>
        <v>45939.901620486111</v>
      </c>
      <c r="H33" s="113"/>
      <c r="I33" s="157" t="str">
        <f>IFERROR(VLOOKUP(D33,DB!A:F,6,0),"")</f>
        <v/>
      </c>
      <c r="J33" s="157" t="str">
        <f>IFERROR(VLOOKUP(D33,DB!A:G,7,0),"")</f>
        <v/>
      </c>
      <c r="K33" s="160"/>
      <c r="L33" s="158" t="str">
        <f>IFERROR(VLOOKUP(D33,DB!A:I,9,0),"")</f>
        <v/>
      </c>
    </row>
    <row r="34" spans="1:12" ht="31.5" customHeight="1">
      <c r="A34" s="110"/>
      <c r="B34" s="109" t="str">
        <f>IFERROR(VLOOKUP(D34,DB!A:K,11,0),"")</f>
        <v/>
      </c>
      <c r="C34" s="111"/>
      <c r="D34" s="109"/>
      <c r="E34" s="112"/>
      <c r="F34" s="113"/>
      <c r="G34" s="81">
        <f ca="1">IFERROR(NOW()-F34,"-")</f>
        <v>45939.901620486111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45939.901620486111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45939.901620486111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45939.901620486111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45939.901620486111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45939.901620486111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45939.901620486111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45939.901620486111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45939.901620486111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45939.901620486111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45939.901620486111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45939.901620486111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45939.901620486111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45939.901620486111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45939.901620486111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45939.901620486111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45939.901620486111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45939.901620486111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45939.901620486111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45939.901620486111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45939.901620486111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45939.901620486111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45939.901620486111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45939.901620486111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45939.901620486111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45939.901620486111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45939.901620486111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45939.901620486111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45939.901620486111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45939.901620486111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45939.901620486111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45939.901620486111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45939.901620486111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45939.901620486111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45939.901620486111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45939.901620486111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45939.901620486111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45939.901620486111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45939.901620486111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45939.901620486111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45939.901620486111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45939.901620486111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45939.901620486111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45939.901620486111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45939.901620486111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45939.901620486111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45939.901620486111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45939.901620486111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45939.901620486111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45939.901620486111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45939.901620486111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45939.901620486111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45939.901620486111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45939.901620486111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45939.901620486111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45939.901620486111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45939.901620486111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45939.901620486111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45939.901620486111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45939.901620486111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45939.901620486111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45939.901620486111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45939.901620486111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45939.901620486111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45939.901620486111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45939.901620486111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45939.901620486111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45939.901620486111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45939.901620486111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45939.901620486111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45939.901620486111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45939.901620486111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45939.901620486111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45939.901620486111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45939.901620486111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45939.901620486111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45939.901620486111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45939.901620486111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45939.901620486111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45939.901620486111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45939.901620486111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45939.901620486111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45939.901620486111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45939.901620486111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45939.901620486111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45939.901620486111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45939.901620486111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45939.901620486111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45939.901620486111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45939.901620486111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45939.901620486111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45939.901620486111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45939.901620486111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45939.901620486111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45939.901620486111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45939.901620486111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45939.901620486111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45939.901620486111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45939.901620486111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45939.901620486111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45939.901620486111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45939.901620486111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45939.901620486111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45939.901620486111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45939.901620486111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45939.901620486111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45939.901620486111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45939.901620486111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45939.901620486111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45939.901620486111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45939.901620486111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45939.901620486111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45939.901620486111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45939.901620486111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45939.901620486111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45939.901620486111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45939.901620486111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45939.901620486111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45939.901620486111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45939.901620486111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45939.901620486111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45939.901620486111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45939.901620486111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45939.901620486111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45939.901620486111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45939.901620486111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45939.901620486111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45939.901620486111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45939.901620486111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45939.901620486111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45939.901620486111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45939.901620486111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45939.901620486111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45939.901620486111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45939.901620486111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45939.901620486111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45939.901620486111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45939.901620486111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45939.901620486111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45939.901620486111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45939.901620486111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45939.901620486111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45939.901620486111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45939.901620486111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45939.901620486111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45939.901620486111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45939.901620486111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45939.901620486111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45939.901620486111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45939.901620486111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45939.901620486111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45939.901620486111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45939.901620486111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45939.901620486111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45939.901620486111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45939.901620486111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45939.901620486111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45939.901620486111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45939.901620486111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45939.901620486111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45939.901620486111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45939.901620486111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45939.901620486111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45939.901620486111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45939.901620486111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45939.901620486111</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45939.901620486111</v>
      </c>
      <c r="H200" s="113"/>
      <c r="I200" s="109" t="str">
        <f>IFERROR(VLOOKUP(D200,DB!A:F,6,0),"")</f>
        <v/>
      </c>
      <c r="J200" s="108" t="str">
        <f>IFERROR(VLOOKUP(D200,DB!A:G,7,0),"")</f>
        <v/>
      </c>
      <c r="K200" s="114"/>
      <c r="L200" s="115" t="str">
        <f>IFERROR(VLOOKUP(D200,DB!A:I,9,0),"")</f>
        <v/>
      </c>
    </row>
  </sheetData>
  <dataValidations count="2">
    <dataValidation allowBlank="1" showInputMessage="1" showErrorMessage="1" sqref="E1" xr:uid="{380493DB-286A-4683-AF55-C78F04945A49}"/>
    <dataValidation type="list" allowBlank="1" showInputMessage="1" showErrorMessage="1" sqref="E3 E5:E20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2025-10-09T18:39:08Z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